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годовой отчет" sheetId="3" r:id="rId1"/>
  </sheets>
  <calcPr calcId="152511"/>
</workbook>
</file>

<file path=xl/calcChain.xml><?xml version="1.0" encoding="utf-8"?>
<calcChain xmlns="http://schemas.openxmlformats.org/spreadsheetml/2006/main">
  <c r="D232" i="3" l="1"/>
  <c r="C232" i="3"/>
  <c r="D231" i="3"/>
  <c r="D227" i="3" s="1"/>
  <c r="C231" i="3"/>
  <c r="C227" i="3" s="1"/>
  <c r="D229" i="3"/>
  <c r="C229" i="3"/>
  <c r="D228" i="3"/>
  <c r="C228" i="3"/>
  <c r="D225" i="3"/>
  <c r="C225" i="3"/>
  <c r="E224" i="3"/>
  <c r="D223" i="3"/>
  <c r="E223" i="3" s="1"/>
  <c r="C223" i="3"/>
  <c r="C222" i="3" s="1"/>
  <c r="E215" i="3"/>
  <c r="D214" i="3"/>
  <c r="C214" i="3"/>
  <c r="E214" i="3" s="1"/>
  <c r="E213" i="3"/>
  <c r="D212" i="3"/>
  <c r="C212" i="3"/>
  <c r="E212" i="3" s="1"/>
  <c r="E211" i="3"/>
  <c r="E210" i="3"/>
  <c r="E209" i="3"/>
  <c r="D208" i="3"/>
  <c r="E208" i="3" s="1"/>
  <c r="C208" i="3"/>
  <c r="E207" i="3"/>
  <c r="E206" i="3"/>
  <c r="E205" i="3"/>
  <c r="D204" i="3"/>
  <c r="C204" i="3"/>
  <c r="E204" i="3" s="1"/>
  <c r="E203" i="3"/>
  <c r="E202" i="3"/>
  <c r="D201" i="3"/>
  <c r="E201" i="3" s="1"/>
  <c r="C201" i="3"/>
  <c r="E200" i="3"/>
  <c r="E199" i="3"/>
  <c r="E198" i="3"/>
  <c r="E197" i="3"/>
  <c r="E196" i="3"/>
  <c r="E195" i="3"/>
  <c r="D194" i="3"/>
  <c r="E194" i="3" s="1"/>
  <c r="C194" i="3"/>
  <c r="E193" i="3"/>
  <c r="E192" i="3"/>
  <c r="E191" i="3"/>
  <c r="E190" i="3"/>
  <c r="D189" i="3"/>
  <c r="E189" i="3" s="1"/>
  <c r="C189" i="3"/>
  <c r="E188" i="3"/>
  <c r="E187" i="3"/>
  <c r="E186" i="3"/>
  <c r="E185" i="3"/>
  <c r="D184" i="3"/>
  <c r="C184" i="3"/>
  <c r="E184" i="3" s="1"/>
  <c r="E183" i="3"/>
  <c r="E182" i="3"/>
  <c r="E181" i="3"/>
  <c r="E180" i="3"/>
  <c r="E179" i="3"/>
  <c r="D179" i="3"/>
  <c r="C179" i="3"/>
  <c r="E178" i="3"/>
  <c r="E176" i="3"/>
  <c r="E175" i="3"/>
  <c r="E174" i="3"/>
  <c r="E173" i="3"/>
  <c r="E172" i="3"/>
  <c r="D171" i="3"/>
  <c r="E171" i="3" s="1"/>
  <c r="C171" i="3"/>
  <c r="C170" i="3" s="1"/>
  <c r="C65" i="3"/>
  <c r="C66" i="3"/>
  <c r="C58" i="3"/>
  <c r="C55" i="3" s="1"/>
  <c r="C38" i="3"/>
  <c r="C48" i="3"/>
  <c r="D46" i="3"/>
  <c r="C36" i="3"/>
  <c r="C34" i="3"/>
  <c r="C16" i="3"/>
  <c r="C15" i="3" s="1"/>
  <c r="D162" i="3"/>
  <c r="E161" i="3"/>
  <c r="E160" i="3"/>
  <c r="D160" i="3"/>
  <c r="E159" i="3"/>
  <c r="D158" i="3"/>
  <c r="E158" i="3" s="1"/>
  <c r="E157" i="3"/>
  <c r="E156" i="3"/>
  <c r="E155" i="3"/>
  <c r="E154" i="3"/>
  <c r="E153" i="3"/>
  <c r="E152" i="3"/>
  <c r="E151" i="3"/>
  <c r="E150" i="3"/>
  <c r="E149" i="3"/>
  <c r="E148" i="3"/>
  <c r="D147" i="3"/>
  <c r="E146" i="3"/>
  <c r="E144" i="3"/>
  <c r="E143" i="3"/>
  <c r="E142" i="3"/>
  <c r="E141" i="3"/>
  <c r="E140" i="3"/>
  <c r="E139" i="3"/>
  <c r="E138" i="3"/>
  <c r="D137" i="3"/>
  <c r="E136" i="3"/>
  <c r="E135" i="3"/>
  <c r="E134" i="3"/>
  <c r="E133" i="3"/>
  <c r="E132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D107" i="3"/>
  <c r="E107" i="3" s="1"/>
  <c r="E106" i="3"/>
  <c r="E105" i="3"/>
  <c r="E104" i="3"/>
  <c r="E103" i="3"/>
  <c r="E102" i="3"/>
  <c r="E101" i="3"/>
  <c r="E100" i="3"/>
  <c r="E99" i="3"/>
  <c r="E98" i="3"/>
  <c r="E97" i="3"/>
  <c r="E96" i="3"/>
  <c r="D95" i="3"/>
  <c r="E92" i="3"/>
  <c r="D91" i="3"/>
  <c r="E91" i="3" s="1"/>
  <c r="E88" i="3"/>
  <c r="E87" i="3"/>
  <c r="D87" i="3"/>
  <c r="E86" i="3"/>
  <c r="E85" i="3"/>
  <c r="E84" i="3"/>
  <c r="E83" i="3"/>
  <c r="E82" i="3"/>
  <c r="E81" i="3"/>
  <c r="E80" i="3"/>
  <c r="E79" i="3"/>
  <c r="E78" i="3"/>
  <c r="E77" i="3"/>
  <c r="E75" i="3"/>
  <c r="E72" i="3"/>
  <c r="E71" i="3"/>
  <c r="E70" i="3"/>
  <c r="E69" i="3"/>
  <c r="E68" i="3"/>
  <c r="E67" i="3"/>
  <c r="D66" i="3"/>
  <c r="D65" i="3" s="1"/>
  <c r="E64" i="3"/>
  <c r="D63" i="3"/>
  <c r="E63" i="3" s="1"/>
  <c r="E62" i="3"/>
  <c r="D61" i="3"/>
  <c r="E61" i="3" s="1"/>
  <c r="E60" i="3"/>
  <c r="D59" i="3"/>
  <c r="D56" i="3"/>
  <c r="D52" i="3"/>
  <c r="E51" i="3"/>
  <c r="D50" i="3"/>
  <c r="E50" i="3" s="1"/>
  <c r="E49" i="3"/>
  <c r="D48" i="3"/>
  <c r="E48" i="3" s="1"/>
  <c r="E45" i="3"/>
  <c r="D44" i="3"/>
  <c r="E43" i="3"/>
  <c r="D42" i="3"/>
  <c r="E41" i="3"/>
  <c r="D40" i="3"/>
  <c r="E37" i="3"/>
  <c r="D36" i="3"/>
  <c r="E35" i="3"/>
  <c r="D34" i="3"/>
  <c r="E32" i="3"/>
  <c r="D31" i="3"/>
  <c r="E30" i="3"/>
  <c r="D29" i="3"/>
  <c r="D28" i="3" s="1"/>
  <c r="E27" i="3"/>
  <c r="D26" i="3"/>
  <c r="E24" i="3"/>
  <c r="E23" i="3"/>
  <c r="E22" i="3"/>
  <c r="D21" i="3"/>
  <c r="E21" i="3" s="1"/>
  <c r="E20" i="3"/>
  <c r="E19" i="3"/>
  <c r="E18" i="3"/>
  <c r="E17" i="3"/>
  <c r="D16" i="3"/>
  <c r="E16" i="3" s="1"/>
  <c r="E15" i="3" s="1"/>
  <c r="E13" i="3"/>
  <c r="E12" i="3"/>
  <c r="E11" i="3"/>
  <c r="D10" i="3"/>
  <c r="D9" i="3" s="1"/>
  <c r="C160" i="3"/>
  <c r="C158" i="3"/>
  <c r="C147" i="3"/>
  <c r="C145" i="3" s="1"/>
  <c r="C137" i="3"/>
  <c r="C131" i="3" s="1"/>
  <c r="C107" i="3"/>
  <c r="C95" i="3"/>
  <c r="E95" i="3" s="1"/>
  <c r="C91" i="3"/>
  <c r="C87" i="3"/>
  <c r="C63" i="3"/>
  <c r="C61" i="3"/>
  <c r="C59" i="3"/>
  <c r="C50" i="3"/>
  <c r="C44" i="3"/>
  <c r="C42" i="3"/>
  <c r="C40" i="3"/>
  <c r="C31" i="3"/>
  <c r="C29" i="3"/>
  <c r="C28" i="3" s="1"/>
  <c r="C26" i="3"/>
  <c r="C21" i="3"/>
  <c r="C10" i="3"/>
  <c r="C9" i="3" s="1"/>
  <c r="D222" i="3" l="1"/>
  <c r="E222" i="3" s="1"/>
  <c r="D170" i="3"/>
  <c r="E170" i="3" s="1"/>
  <c r="E147" i="3"/>
  <c r="E137" i="3"/>
  <c r="C93" i="3"/>
  <c r="C90" i="3" s="1"/>
  <c r="C89" i="3" s="1"/>
  <c r="E65" i="3"/>
  <c r="D58" i="3"/>
  <c r="E58" i="3" s="1"/>
  <c r="E42" i="3"/>
  <c r="D39" i="3"/>
  <c r="C39" i="3"/>
  <c r="E44" i="3"/>
  <c r="E40" i="3"/>
  <c r="D38" i="3"/>
  <c r="C8" i="3"/>
  <c r="D33" i="3"/>
  <c r="E33" i="3" s="1"/>
  <c r="E36" i="3"/>
  <c r="C33" i="3"/>
  <c r="E28" i="3"/>
  <c r="C25" i="3"/>
  <c r="E31" i="3"/>
  <c r="D15" i="3"/>
  <c r="D25" i="3"/>
  <c r="E9" i="3"/>
  <c r="E10" i="3"/>
  <c r="E26" i="3"/>
  <c r="E66" i="3"/>
  <c r="D93" i="3"/>
  <c r="E93" i="3" s="1"/>
  <c r="D131" i="3"/>
  <c r="D145" i="3"/>
  <c r="E145" i="3" s="1"/>
  <c r="E29" i="3"/>
  <c r="E34" i="3"/>
  <c r="E39" i="3"/>
  <c r="E59" i="3"/>
  <c r="D55" i="3" l="1"/>
  <c r="E55" i="3" s="1"/>
  <c r="E38" i="3"/>
  <c r="E25" i="3"/>
  <c r="E131" i="3"/>
  <c r="D90" i="3"/>
  <c r="C164" i="3"/>
  <c r="D8" i="3" l="1"/>
  <c r="D164" i="3" s="1"/>
  <c r="E164" i="3" s="1"/>
  <c r="D89" i="3"/>
  <c r="E89" i="3" s="1"/>
  <c r="E90" i="3"/>
  <c r="E8" i="3" l="1"/>
</calcChain>
</file>

<file path=xl/sharedStrings.xml><?xml version="1.0" encoding="utf-8"?>
<sst xmlns="http://schemas.openxmlformats.org/spreadsheetml/2006/main" count="452" uniqueCount="444">
  <si>
    <t>1. Доходы бюджета</t>
  </si>
  <si>
    <t>тыс.руб.</t>
  </si>
  <si>
    <t>Код бюджетной классификации Российской Федерации</t>
  </si>
  <si>
    <t>Наименование дохода</t>
  </si>
  <si>
    <t>Уточненные бюджетные назначения на  2020 год</t>
  </si>
  <si>
    <t>Исполнено на 01.01.2021 года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</si>
  <si>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</si>
  <si>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</si>
  <si>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</si>
  <si>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</si>
  <si>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</si>
  <si>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</si>
  <si>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</si>
  <si>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27, 227.1 и 228 Налогового кодекса Российской Федерации</t>
  </si>
  <si>
    <t>000 101 02020 01 0000 110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</si>
  <si>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 адвокатские кабинеты т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</si>
  <si>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</si>
  <si>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</si>
  <si>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</si>
  <si>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</si>
  <si>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000 103 00000 00 0000 000</t>
  </si>
  <si>
    <t>НАЛОГИ НА  ТОВАРЫ (РАБОТЫ,УСЛУГИ), РЕАЛИЗУЕМЫЕ НА ТЕРРИТОРИИ РОССИЙСКОЙ  ФЕДЕРАЦИИ</t>
  </si>
  <si>
    <t>000 103 02000 0000 00000</t>
  </si>
  <si>
    <t>Акцизы по  подакцизным  товарам  (продукции), производимым на территории Российской Федерации</t>
  </si>
  <si>
    <t>000 103 02230 0000 00000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</si>
  <si>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дифференцированнных нормативов отчислений в местные бюджеты</t>
  </si>
  <si>
    <t>000 103 02230 01 0000 000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</si>
  <si>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дифференцированнных нормативов отчислений в местные бюджеты</t>
  </si>
  <si>
    <t>000 103 02240 01 0000 000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</si>
  <si>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дифференцированнных нормативов отчислений в местные бюджеты</t>
  </si>
  <si>
    <t>000 103 02250 01 0000 000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</si>
  <si>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дифференцированнных нормативов отчислений в местные бюджеты</t>
  </si>
  <si>
    <t>000 105 00000 00 0000 000</t>
  </si>
  <si>
    <t>НАЛОГИ НА СОВОКУПНЫЙ ДОХОД</t>
  </si>
  <si>
    <t>000 105 02000 02 0000 110</t>
  </si>
  <si>
    <t>Единый налог на вмененный доход для отдельных видов деятельности</t>
  </si>
  <si>
    <t>000 105 03000 01 0000 110</t>
  </si>
  <si>
    <t>Единый сельскохозяйственный налог</t>
  </si>
  <si>
    <t>000 1 05 04000 02 0000 110</t>
  </si>
  <si>
    <t>Налог, уплачиваемый в связи с применением патентной системы налогообложения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</si>
  <si>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</si>
  <si>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</si>
  <si>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</si>
  <si>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</si>
  <si>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</si>
  <si>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</si>
  <si>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000 106 06000 00 0000 110</t>
  </si>
  <si>
    <t>Земельный налог</t>
  </si>
  <si>
    <t>000 106 06030 00 0000 110</t>
  </si>
  <si>
    <t>Земельный налог с организаций</t>
  </si>
  <si>
    <t>000 106 06032 04 0000 110</t>
  </si>
  <si>
    <t>Земельный налог с организаций, обладающих  земельным участком, расположенным в границах городских округов</t>
  </si>
  <si>
    <t>000 106 0640 00 0000 110</t>
  </si>
  <si>
    <t xml:space="preserve">Земельный налог с физических лиц </t>
  </si>
  <si>
    <t>000 106 06042 04 0000 110</t>
  </si>
  <si>
    <t>Земельный налог с физических лиц, обладающих земельным участком, расположенным в границах городских округов</t>
  </si>
  <si>
    <t>000 108 00000 00 0000 000</t>
  </si>
  <si>
    <t>ГОСУДАРСТВЕННАЯ ПОШЛИНА</t>
  </si>
  <si>
    <t>000 108 03000 01 0000 110</t>
  </si>
  <si>
    <t>Государственная пошлина по делам, рассматриваемым в судах общей юрисдикции, мировыми судьями</t>
  </si>
  <si>
    <t>000 108 03010 01 0000 110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</si>
  <si>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</si>
  <si>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</si>
  <si>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</si>
  <si>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000 108 07150 01 0000 110</t>
  </si>
  <si>
    <t>Государственная пошлина за выдачу разрешения на установку рекламной конструкции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</si>
  <si>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</si>
  <si>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</si>
  <si>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</si>
  <si>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</si>
  <si>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</si>
  <si>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</si>
  <si>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</si>
  <si>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</si>
  <si>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</si>
  <si>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</si>
  <si>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</si>
  <si>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</si>
  <si>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</si>
  <si>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</si>
  <si>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</si>
  <si>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</si>
  <si>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</si>
  <si>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</si>
  <si>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</si>
  <si>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</si>
  <si>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</si>
  <si>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</si>
  <si>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</si>
  <si>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</si>
  <si>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000 112 00000 00 0000 000</t>
  </si>
  <si>
    <t>ПЛАТЕЖИ ПРИ ПОЛЬЗОВАНИИ ПРИРОДНЫМИ РЕСУРСАМИ</t>
  </si>
  <si>
    <t>000 112 01000 01 0000 120</t>
  </si>
  <si>
    <t>Плата за негативное воздействие на окружающую среду</t>
  </si>
  <si>
    <t>000 113 00000 00 0000 000</t>
  </si>
  <si>
    <t>ДОХОДЫ ОТ ОКАЗАНИЯ ПЛАТНЫХ УСЛУГ И КОМПЕНСАЦИИ ЗАТРАТ ГОСУДАРСТВА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</si>
  <si>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</si>
  <si>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</si>
  <si>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000 113 02994 04 0000 130</t>
  </si>
  <si>
    <t>Прочие доходы от компенсации затрат бюджетов городских округов</t>
  </si>
  <si>
    <t>000 114 00000 00 0000 000</t>
  </si>
  <si>
    <t>ДОХОДЫ ОТ ПРОДАЖИ МАТЕРИАЛЬНЫХ И НЕМАТЕРИАЛЬНЫХ АКТИВОВ</t>
  </si>
  <si>
    <t>000 114 01000 00 0000 410</t>
  </si>
  <si>
    <t>Доходы от продажи квартир</t>
  </si>
  <si>
    <t>000 114 01040 04 0000 410</t>
  </si>
  <si>
    <t>Доходы от продажи квартир, находящихся в собственности городских округов</t>
  </si>
  <si>
    <t>000 114 06000 00 0000 430</t>
  </si>
  <si>
    <t>Доходы от продажи земельных участков, находящегося в государственной и муниципальной собственности (за исключением земельных участков автономных учреждений)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</si>
  <si>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</si>
  <si>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</si>
  <si>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000 114 06012 04 0000 430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</si>
  <si>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</si>
  <si>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</si>
  <si>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</si>
  <si>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</si>
  <si>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</si>
  <si>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000 1 14 13000 00 0000 410</t>
  </si>
  <si>
    <t xml:space="preserve">Доходы от приватизации имущества, находящегося в государственной и муниципалньой собственности </t>
  </si>
  <si>
    <t>000 1 14 13040 04 0000 410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</si>
  <si>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</si>
  <si>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000 116 00000 00 0000 000</t>
  </si>
  <si>
    <t>ШТРАФЫ, САНКЦИИ, ВОЗМЕЩЕНИЕ УЩЕРБА</t>
  </si>
  <si>
    <t>000 116 01000 00 0000 140</t>
  </si>
  <si>
    <t>Административные штрафы, установленные Кодексом Российской Федерации об административных правонарушениях</t>
  </si>
  <si>
    <t>000 116 01053 01 0000 140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</si>
  <si>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</si>
  <si>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</si>
  <si>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</si>
  <si>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</si>
  <si>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</si>
  <si>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</si>
  <si>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</si>
  <si>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</si>
  <si>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</si>
  <si>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</si>
  <si>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</si>
  <si>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</si>
  <si>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</si>
  <si>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</si>
  <si>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</si>
  <si>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</si>
  <si>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</si>
  <si>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</si>
  <si>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</si>
  <si>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</si>
  <si>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</si>
  <si>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</si>
  <si>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</si>
  <si>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</si>
  <si>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</si>
  <si>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</si>
  <si>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</si>
  <si>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</si>
  <si>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</si>
  <si>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</si>
  <si>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</si>
  <si>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</si>
  <si>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</si>
  <si>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</si>
  <si>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</si>
  <si>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</si>
  <si>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</si>
  <si>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</si>
  <si>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</si>
  <si>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000 117 05000 00 0000 000</t>
  </si>
  <si>
    <t>ПРОЧИЕ НЕНАЛОГОВЫЕ  ДОХОДЫ</t>
  </si>
  <si>
    <t>000  117 05040 04 0000 180</t>
  </si>
  <si>
    <t>Прочие неналоговые доходы местных бюджетов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</si>
  <si>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</si>
  <si>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</si>
  <si>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</si>
  <si>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</si>
  <si>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</si>
  <si>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</si>
  <si>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000 202 15002 04 0000 150</t>
  </si>
  <si>
    <t>Дотации бюджетам городских округов на поддержку мер по обеспечению сбалансированности бюджетов</t>
  </si>
  <si>
    <t>000 202 20000 00 0000 150</t>
  </si>
  <si>
    <t>Субсидии бюджетам субъектов Российской Федерации и муниципальных образований (межбюджетные субсидии)</t>
  </si>
  <si>
    <t>000 202 20077 04 0000 150</t>
  </si>
  <si>
    <t>Субсидии бюджетам городских округов  на строительство, реконструкцию муниципальных объектов дошкольного образования</t>
  </si>
  <si>
    <t>000 202 20216 04 0000 150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</si>
  <si>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</si>
  <si>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000 202 20216 04 2125 150</t>
  </si>
  <si>
    <t>Субсидии бюджетам городских округов на ремонт дворовых территорий многоквартирных домов, проездов к дворовым территориям многоквартирных домов населенных пунктов</t>
  </si>
  <si>
    <t>000 202 20216 04 2224 150</t>
  </si>
  <si>
    <t>Субсидии бюджетам городских округов на капитальный ремонт и ремонт улично-дорожной сети муниципальных образований Тверской области</t>
  </si>
  <si>
    <t>000 202 20216 04 2227 150</t>
  </si>
  <si>
    <t>Субсидии бюджетам городских округов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</si>
  <si>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000 202 25027 04 0000 150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</si>
  <si>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</si>
  <si>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</si>
  <si>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</si>
  <si>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</si>
  <si>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</si>
  <si>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</si>
  <si>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</si>
  <si>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</si>
  <si>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</si>
  <si>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000 202 25497 04 0000 150</t>
  </si>
  <si>
    <t>Субсидии бюджетам городских округов на реализацию мероприятий по обеспечению жильем молодых семей</t>
  </si>
  <si>
    <t>000 202 25519 04 0000 150</t>
  </si>
  <si>
    <t>Субсидии бюджетам городских округов на поддержку отрасли культуры</t>
  </si>
  <si>
    <t>000 202 25555 04 0000 150</t>
  </si>
  <si>
    <t>Субсидии бюджетам городских округов на реализацию программ формирования современной городской среды</t>
  </si>
  <si>
    <t>000 202 29999 04 0000 150</t>
  </si>
  <si>
    <t xml:space="preserve">Прочие субсидии бюджетам городских округов </t>
  </si>
  <si>
    <t>000 202 29999 04 2012 150</t>
  </si>
  <si>
    <t>Прочие субсидии бюджетам городских округов на организацию обеспечения учащихся начальных классов муниципальных общеобразовательных учреждений горячим питанием</t>
  </si>
  <si>
    <t>000 202 29999 04 2043 150</t>
  </si>
  <si>
    <t>Прочие субсидии бюджетам городских округов на проведение работ по восстановлению воинских захоронений</t>
  </si>
  <si>
    <t>000 202 29999 04 2045 150</t>
  </si>
  <si>
    <t>Прочие субсидии бюджетам городских округов на обеспечение жилыми помещениями малоимущих многодетных семей, нуждающихся в жилых помещениях</t>
  </si>
  <si>
    <t>000 202 29999 04 2049 150</t>
  </si>
  <si>
    <t>Прочие субсидии бюджетам городских округов на поддержку редакций районных и городских газет</t>
  </si>
  <si>
    <t>000 202 29999 04 2064 150</t>
  </si>
  <si>
    <t xml:space="preserve">Прочие субсидии бюджетам городских округов на организацию транспортного обслуживания населения на муниципальных маршрутах регулярных перевозок по регулируемым тарифам </t>
  </si>
  <si>
    <t>000 202 29999 04 2071 150</t>
  </si>
  <si>
    <t>Прочие субсидии бюджетам городских округов на организацию отдыха детей в каникулярное время</t>
  </si>
  <si>
    <t>000 202 29999 04 2075 150</t>
  </si>
  <si>
    <t>Прочие субсидии бюджетам городских округов на приобретение и установку плоскостных спортивных сооружений и оборудования на плоскостные спортивные сооружения</t>
  </si>
  <si>
    <t>000 202 29999 04 2093 150</t>
  </si>
  <si>
    <t>Прочие субсидии бюджетам городских округов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</si>
  <si>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000 202 29999 04 2189 150</t>
  </si>
  <si>
    <t>Прочие субсидии бюджетам городских округов на 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</t>
  </si>
  <si>
    <t>000 202 29999 04 2190 150</t>
  </si>
  <si>
    <t>Прочие субсидии бюджетам городских округов на укрепление материально-технической базы муниципальных общеобразовательных организаций</t>
  </si>
  <si>
    <t>000 202 29999 04 2191 150</t>
  </si>
  <si>
    <t>Прочие субсидии бюджетам городских округов на укрепление материально-технической базы муниципальных организаций  отдыха и оздоровления детей</t>
  </si>
  <si>
    <t>000 202 29999 04 2203 150</t>
  </si>
  <si>
    <t>Прочие субсидии бюджетам городских округов на рганизацию  участия детей и подростков в социально значимых региональных проектах</t>
  </si>
  <si>
    <t>000 202 29999 04 2206 150</t>
  </si>
  <si>
    <t>Прочие субсидии бюджетам городских округов на проведение капитального ремонта объектов теплоэнергетических комплексов муниципальных образований Тверской области</t>
  </si>
  <si>
    <t>000 202 29999 04 2207 150</t>
  </si>
  <si>
    <t xml:space="preserve">Прочие субсидии бюджетам городских округов на повышение заработной платы педагогическим работникам муниципальных организаций дополнительного образования </t>
  </si>
  <si>
    <t>000 202 29999 04 2208 150</t>
  </si>
  <si>
    <t>Прочие субсидии бюджетам городских округов на повышение заработной платы работникам муниципальных учреждений культуры Тверской области</t>
  </si>
  <si>
    <t>000 202 29999 04 2222 150</t>
  </si>
  <si>
    <t>Прочие субсидии бюджетам городских округов на укрепление материально-технической базы муниципальных дошкольных образовательных организаций</t>
  </si>
  <si>
    <t>000 202 29999 04 9001 150</t>
  </si>
  <si>
    <t>Прочие субсидии бюджетам городских округов на реализацию программ по поддержке местных инициатив в Тверской области (ремонт дорожного покрытия, дорог (проездов)</t>
  </si>
  <si>
    <t>000 202 29999 04 9002 150</t>
  </si>
  <si>
    <t>Прочие субсидии бюджетам городских округов на реализацию программ по поддержке местных инициатив в Тверской области (ремонт асфальтового покрытия дворовых территорий)</t>
  </si>
  <si>
    <t>000 202 29999 04 9003 150</t>
  </si>
  <si>
    <t>Прочие субсидии бюджетам городских округов на реализацию программ по поддержке местных инициатив в Тверской области (ремонт, капитальный ремонт, монтаж уличного освещения)</t>
  </si>
  <si>
    <t>000 202 29999 04 9004 150</t>
  </si>
  <si>
    <t>Прочие субсидии бюджетам городских округов на реализацию программ по поддержке местных инициатив в Тверской области (установка, благоустройство детских площадок)</t>
  </si>
  <si>
    <t>000 202 29999 04 9005 150</t>
  </si>
  <si>
    <t>Прочие субсидии бюджетам городских округов на реализацию программ по поддержке местных инициатив в Тверской области (установка, устройство спортивных площадок)</t>
  </si>
  <si>
    <t>000 202 29999 04 9006 150</t>
  </si>
  <si>
    <t>Прочие субсидии бюджетам городских округов на реализацию программ по поддержке местных инициатив в Тверской области (благоустройство кладбищ)</t>
  </si>
  <si>
    <t>000 202 29999 04 9008 150</t>
  </si>
  <si>
    <t>Прочие субсидии бюджетам городских округов на реализацию программ по поддержке местных инициатив в Тверской области (установка скейт площадки)</t>
  </si>
  <si>
    <t>000 2 02 30000 00 0000 150</t>
  </si>
  <si>
    <t xml:space="preserve">Субвенции бюджетам бюджетной системы Российской Федерации </t>
  </si>
  <si>
    <t>000 202 30029 04 0000 150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</si>
  <si>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</si>
  <si>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</si>
  <si>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</si>
  <si>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</si>
  <si>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</si>
  <si>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</si>
  <si>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</si>
  <si>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000 202 35930 04 0000 150</t>
  </si>
  <si>
    <t>Субвенции бюджетам городских округов на государственную регистрацию актов гражданского состояния</t>
  </si>
  <si>
    <t>000 202 39999 04 0000 150</t>
  </si>
  <si>
    <t xml:space="preserve">Прочие субвенции бюджетам городских округов </t>
  </si>
  <si>
    <t>000 202 39999 04 2015 150</t>
  </si>
  <si>
    <t>Прочие субвенции бюджетам городских округов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</si>
  <si>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000 202 39999 04 2016 150</t>
  </si>
  <si>
    <t>Прочие субвенции бюджетам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</si>
  <si>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000 202 39999 04 2070 150</t>
  </si>
  <si>
    <t xml:space="preserve">Прочие субвенции бюджетам городских округов на осуществление отдельных государственных полномочий Тверской области в сфере осуществления дорожной деятельности </t>
  </si>
  <si>
    <t>000 202 39999 04 2114 150</t>
  </si>
  <si>
    <t>Прочие субвенции бюджетам городских округов 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</si>
  <si>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000 202 39999 04 2153 150</t>
  </si>
  <si>
    <t>Прочие 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</si>
  <si>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000 202 39999 04 2174 150</t>
  </si>
  <si>
    <t>Прочие субвенции бюджетам городских округов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</si>
  <si>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000 202 39999 04 2217 150</t>
  </si>
  <si>
    <t>Прочие субвенции бюджетам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</t>
  </si>
  <si>
    <t>000 202 40000 00 0000 150</t>
  </si>
  <si>
    <t>Иные межбюджетные трансферты</t>
  </si>
  <si>
    <t>000 202 49001 04 0000 150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</si>
  <si>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</si>
  <si>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000 202 49999 04 0000 150</t>
  </si>
  <si>
    <t>Прочие межбюджетные трансферты, передаваемые бюджетам городских округов</t>
  </si>
  <si>
    <t>000 202 49999 04 2164 150</t>
  </si>
  <si>
    <t>Прочие межбюджетные трансферты, передаваемые бюджетам городских округов на на реализацию мероприятий по обращениям, поступающим к депутатам Законодательного Собрания Тверской области</t>
  </si>
  <si>
    <t>000 202 49999 04 2218 150</t>
  </si>
  <si>
    <t>Прочие межбюджетные трансферты, передаваемые бюджетам городских округов, на содействие развитию малого и среднего предпринимательства в сфере туризма</t>
  </si>
  <si>
    <t>000 202 49999 04 2233 150</t>
  </si>
  <si>
    <t>Прочие межбюджетные трансферты, передаваемые бюджетам городских округов на приобретение и установку детских игровых комплексов</t>
  </si>
  <si>
    <t>000 202 49999 04 9001 150</t>
  </si>
  <si>
    <t>Прочие межбюджетные трансферты, передаваемые бюджетам городских округов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 (ремонт дорожного покрытия, дорог (проездов)</t>
  </si>
  <si>
    <t>000 202 49999 04 9002 150</t>
  </si>
  <si>
    <t>Прочие межбюджетные трансферты, передаваемые бюджетам городских округов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 (ремонт асфальтового покрытия дворовых территорий)</t>
  </si>
  <si>
    <t>000 202 49999 04 9003 150</t>
  </si>
  <si>
    <t>Прочие межбюджетные трансферты, передаваемые бюджетам городских округов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 (ремонт, капитальный ремонт, монтаж уличного освещения)</t>
  </si>
  <si>
    <t>000 202 49999 04 9004 150</t>
  </si>
  <si>
    <t>Прочие межбюджетные трансферты, передаваемые бюджетам городских округов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 (установка, благоустройство детских площадок)</t>
  </si>
  <si>
    <t>000 202 49999 04 9005 150</t>
  </si>
  <si>
    <t>Прочие межбюджетные трансферты, передаваемые бюджетам городских округов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 (установка, устройство спортивных площадок)</t>
  </si>
  <si>
    <t>000 202 49999 04 9006 150</t>
  </si>
  <si>
    <t>Прочие межбюджетные трансферты, передаваемые бюджетам городских округов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 (благоустройство кладбищ)</t>
  </si>
  <si>
    <t>000 202 49999 04 9008 150</t>
  </si>
  <si>
    <t>Прочие межбюджетные трансферты, передаваемые бюджетам городских округов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 (установка скейт площадки)</t>
  </si>
  <si>
    <t>000 204 00000 00 0000 150</t>
  </si>
  <si>
    <t>БЕЗВОЗМЕЗДНЫЕ ПОСТУПЛЕНИЯ ОТ  НЕГОСУДАРСТВЕННЫХ ОРГАНИЗАЦИЙ</t>
  </si>
  <si>
    <t>000 2 04 04000 04 0000 150</t>
  </si>
  <si>
    <t>Прочие безвозмездные поступления от негосударственных организаций в бюджеты городских округов</t>
  </si>
  <si>
    <t>000 207 00000 00 0000 150</t>
  </si>
  <si>
    <t>ПРОЧИЕ БЕЗВОЗМЕЗДНЫЕ ПОСТУПЛЕНИЯ</t>
  </si>
  <si>
    <t>000 2 07 04000 04 0000 150</t>
  </si>
  <si>
    <t>Прочие безвозмездные поступления в бюджеты городских округов</t>
  </si>
  <si>
    <t>000 219 00000 00 0000 000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</si>
  <si>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</si>
  <si>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</si>
  <si>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</si>
  <si>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Вышневолоцкий городской округ                                                                                                                                                          за 2020 год</t>
  </si>
  <si>
    <t>% исполнения       ( гр.4/гр.3 *100)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</si>
  <si>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</si>
  <si>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</si>
  <si>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</si>
  <si>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</si>
  <si>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</si>
  <si>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</si>
  <si>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</si>
  <si>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</si>
  <si>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</si>
  <si>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</si>
  <si>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</si>
  <si>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</si>
  <si>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</si>
  <si>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вобласти национальной безопасности</t>
  </si>
  <si>
    <t>НАЦИОНАЛЬНАЯ ЭКОНОМИКА</t>
  </si>
  <si>
    <t>Общеэкономические вопросы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</si>
  <si>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</si>
  <si>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</si>
  <si>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</si>
  <si>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</si>
  <si>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</si>
  <si>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</si>
  <si>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</si>
  <si>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 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</si>
  <si>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</si>
  <si>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</si>
  <si>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</si>
  <si>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</si>
  <si>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</si>
  <si>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</si>
  <si>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</si>
  <si>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</si>
  <si>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</si>
  <si>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</si>
  <si>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</si>
  <si>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</si>
  <si>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</si>
  <si>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</si>
  <si>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</si>
  <si>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</si>
  <si>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</si>
  <si>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</si>
  <si>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</si>
  <si>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</si>
  <si>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</si>
  <si>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</si>
  <si>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</si>
  <si>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</si>
  <si>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</si>
  <si>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</si>
  <si>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</si>
  <si>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</si>
  <si>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</si>
  <si>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</si>
  <si>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</si>
  <si>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0304</t>
  </si>
  <si>
    <t>0309</t>
  </si>
  <si>
    <t>0310</t>
  </si>
  <si>
    <t>0314</t>
  </si>
  <si>
    <t>0400</t>
  </si>
  <si>
    <t>0401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</si>
  <si>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</si>
  <si>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</si>
  <si>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</si>
  <si>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</si>
  <si>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</si>
  <si>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</si>
  <si>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</si>
  <si>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</si>
  <si>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</si>
  <si>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</si>
  <si>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</si>
  <si>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</si>
  <si>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</si>
  <si>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</si>
  <si>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</si>
  <si>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</si>
  <si>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</si>
  <si>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</si>
  <si>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</si>
  <si>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1003</t>
  </si>
  <si>
    <t>1004</t>
  </si>
  <si>
    <t>1100</t>
  </si>
  <si>
    <t>1102</t>
  </si>
  <si>
    <t>1105</t>
  </si>
  <si>
    <t>1200</t>
  </si>
  <si>
    <t>1204</t>
  </si>
  <si>
    <t>1300</t>
  </si>
  <si>
    <t>1301</t>
  </si>
  <si>
    <t>3</t>
  </si>
  <si>
    <t>ДОХОДЫ БЮДЖЕТА, ВСЕГО</t>
  </si>
  <si>
    <t>2. Расходы бюджета</t>
  </si>
  <si>
    <t>РАСХОДЫ БЮДЖЕТА, ВСЕГО</t>
  </si>
  <si>
    <t>Раздел, подраздел</t>
  </si>
  <si>
    <t>Наименование показателя</t>
  </si>
  <si>
    <t>3. Источники финансирования дефицита бюджета</t>
  </si>
  <si>
    <t>000 01 03 01 00 00 0000 000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</si>
  <si>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</si>
  <si>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</si>
  <si>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 Российской Федераци в валюте Российской Федерации</t>
  </si>
  <si>
    <t>000 01 03 01 00 04 0000 710</t>
  </si>
  <si>
    <t xml:space="preserve">Получение кредитов от других бюджетов  бюджетной системы Российской Федерации бюджетами городских округов в валюте  Российской Федерации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</si>
  <si>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</si>
  <si>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</si>
  <si>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</si>
  <si>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</si>
  <si>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</si>
  <si>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</si>
  <si>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</si>
  <si>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</si>
  <si>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</si>
  <si>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</si>
  <si>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000 01 05 02 01 04 0000 510</t>
  </si>
  <si>
    <t>Увеличение прочих остатков денежных средств бюджета городского округа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</si>
  <si>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</si>
  <si>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</si>
  <si>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</si>
  <si>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</si>
  <si>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000 01 05 02 01 04 0000 610</t>
  </si>
  <si>
    <t>Уменьшение прочих остатков денежных средств бюджета городского округа</t>
  </si>
  <si>
    <t>Итого источники финансирования дефицита бюджета городского бюджета</t>
  </si>
  <si>
    <t>х</t>
  </si>
  <si>
    <t xml:space="preserve">Код бюджетной классификации 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</si>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</sst>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>
      <alignment horizontal="center"/>
    </xf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right" vertical="center" indent="1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righ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top" wrapText="1"/>
    </xf>
    <xf numFmtId="0" fontId="13" fillId="2" borderId="2" xfId="0" applyFont="1" applyFill="1" applyBorder="1"/>
    <xf numFmtId="0" fontId="10" fillId="2" borderId="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0" xfId="2" applyNumberFormat="1" applyFont="1" applyBorder="1" applyAlignment="1" applyProtection="1">
      <alignment horizontal="center" vertical="center" wrapText="1"/>
    </xf>
    <xf numFmtId="0" fontId="3" fillId="0" borderId="0" xfId="2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top" wrapText="1"/>
    </xf>
  </cellXfs>
  <cellStyles count="3">
    <cellStyle name="xl64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abSelected="1" view="pageBreakPreview" topLeftCell="A186" zoomScale="60" zoomScaleNormal="100" workbookViewId="0">
      <selection activeCell="J22" sqref="J22"/>
    </sheetView>
  </sheetViews>
  <sheetFormatPr defaultRowHeight="15" x14ac:dyDescent="0.25"/>
  <cols>
    <col min="1" max="1" width="67.7109375" customWidth="1"/>
    <col min="2" max="2" width="31.5703125" customWidth="1"/>
    <col min="3" max="3" width="13.42578125" customWidth="1"/>
    <col min="4" max="4" width="13" customWidth="1"/>
    <col min="5" max="5" width="14.28515625" customWidth="1"/>
  </cols>
  <sheetData>
    <row r="1" spans="1:5" ht="81.75" customHeight="1" x14ac:dyDescent="0.25">
      <c r="A1" s="62" t="s">
        <v>318</v>
      </c>
      <c r="B1" s="62"/>
      <c r="C1" s="62"/>
      <c r="D1" s="62"/>
      <c r="E1" s="62"/>
    </row>
    <row r="2" spans="1:5" ht="15.75" x14ac:dyDescent="0.25">
      <c r="B2" s="61"/>
      <c r="C2" s="61"/>
      <c r="D2" s="61"/>
      <c r="E2" s="61"/>
    </row>
    <row r="3" spans="1:5" ht="15.75" x14ac:dyDescent="0.25">
      <c r="A3" s="63" t="s">
        <v>0</v>
      </c>
      <c r="B3" s="63"/>
      <c r="C3" s="63"/>
      <c r="D3" s="63"/>
      <c r="E3" s="63"/>
    </row>
    <row r="4" spans="1:5" x14ac:dyDescent="0.25">
      <c r="B4" s="1"/>
      <c r="C4" s="1"/>
      <c r="D4" s="1"/>
      <c r="E4" s="2" t="s">
        <v>1</v>
      </c>
    </row>
    <row r="5" spans="1:5" ht="51" x14ac:dyDescent="0.25">
      <c r="A5" s="6" t="s">
        <v>3</v>
      </c>
      <c r="B5" s="6" t="s">
        <v>2</v>
      </c>
      <c r="C5" s="6" t="s">
        <v>4</v>
      </c>
      <c r="D5" s="27" t="s">
        <v>5</v>
      </c>
      <c r="E5" s="6" t="s">
        <v>319</v>
      </c>
    </row>
    <row r="6" spans="1:5" x14ac:dyDescent="0.25">
      <c r="A6" s="3">
        <v>1</v>
      </c>
      <c r="B6" s="3">
        <v>2</v>
      </c>
      <c r="C6" s="3">
        <v>3</v>
      </c>
      <c r="D6" s="4">
        <v>4</v>
      </c>
      <c r="E6" s="5">
        <v>5</v>
      </c>
    </row>
    <row r="7" spans="1:5" x14ac:dyDescent="0.25">
      <c r="A7" s="70" t="s">
        <v>410</v>
      </c>
      <c r="B7" s="3"/>
      <c r="C7" s="6">
        <v>1544116.17</v>
      </c>
      <c r="D7" s="53">
        <v>1537813.2</v>
      </c>
      <c r="E7" s="54">
        <v>99.6</v>
      </c>
    </row>
    <row r="8" spans="1:5" x14ac:dyDescent="0.25">
      <c r="A8" s="64" t="s">
        <v>7</v>
      </c>
      <c r="B8" s="6" t="s">
        <v>6</v>
      </c>
      <c r="C8" s="7">
        <f>C9+C15+C21+C25+C33+C38+C55+C65+C87+C50+C52</f>
        <v>676290.39999999991</v>
      </c>
      <c r="D8" s="7">
        <f>D9+D15+D21+D25+D33+D38+D55+D65+D87+D50+D52</f>
        <v>721404.59999999986</v>
      </c>
      <c r="E8" s="8">
        <f t="shared" ref="E8:E35" si="0">D8/C8*100</f>
        <v>106.67083252993092</v>
      </c>
    </row>
    <row r="9" spans="1:5" x14ac:dyDescent="0.25">
      <c r="A9" s="64" t="s">
        <v>9</v>
      </c>
      <c r="B9" s="6" t="s">
        <v>8</v>
      </c>
      <c r="C9" s="7">
        <f>C10</f>
        <v>505605</v>
      </c>
      <c r="D9" s="7">
        <f>D10</f>
        <v>522980.99999999994</v>
      </c>
      <c r="E9" s="8">
        <f t="shared" si="0"/>
        <v>103.43667487465511</v>
      </c>
    </row>
    <row r="10" spans="1:5" x14ac:dyDescent="0.25">
      <c r="A10" s="58" t="s">
        <v>11</v>
      </c>
      <c r="B10" s="3" t="s">
        <v>10</v>
      </c>
      <c r="C10" s="9">
        <f>C11+C12+C13+C14</f>
        <v>505605</v>
      </c>
      <c r="D10" s="9">
        <f>D11+D12+D13+D14</f>
        <v>522980.99999999994</v>
      </c>
      <c r="E10" s="10">
        <f t="shared" si="0"/>
        <v>103.43667487465511</v>
      </c>
    </row>
    <row r="11" spans="1:5" ht="48" hidden="1" x14ac:dyDescent="0.25">
      <c r="A11" s="65" t="s">
        <v>13</v>
      </c>
      <c r="B11" s="3" t="s">
        <v>12</v>
      </c>
      <c r="C11" s="9">
        <v>494508</v>
      </c>
      <c r="D11" s="11">
        <v>511769.5</v>
      </c>
      <c r="E11" s="10">
        <f t="shared" si="0"/>
        <v>103.49064120297346</v>
      </c>
    </row>
    <row r="12" spans="1:5" ht="60" hidden="1" x14ac:dyDescent="0.25">
      <c r="A12" s="65" t="s">
        <v>15</v>
      </c>
      <c r="B12" s="3" t="s">
        <v>14</v>
      </c>
      <c r="C12" s="9">
        <v>6826</v>
      </c>
      <c r="D12" s="11">
        <v>6886.6</v>
      </c>
      <c r="E12" s="10">
        <f t="shared" si="0"/>
        <v>100.88778200996191</v>
      </c>
    </row>
    <row r="13" spans="1:5" ht="24" hidden="1" x14ac:dyDescent="0.25">
      <c r="A13" s="65" t="s">
        <v>17</v>
      </c>
      <c r="B13" s="3" t="s">
        <v>16</v>
      </c>
      <c r="C13" s="9">
        <v>4271</v>
      </c>
      <c r="D13" s="11">
        <v>4324.8</v>
      </c>
      <c r="E13" s="10">
        <f t="shared" si="0"/>
        <v>101.25965815968159</v>
      </c>
    </row>
    <row r="14" spans="1:5" ht="36" hidden="1" x14ac:dyDescent="0.25">
      <c r="A14" s="65" t="s">
        <v>19</v>
      </c>
      <c r="B14" s="3" t="s">
        <v>18</v>
      </c>
      <c r="C14" s="9"/>
      <c r="D14" s="11">
        <v>0.1</v>
      </c>
      <c r="E14" s="10"/>
    </row>
    <row r="15" spans="1:5" ht="25.5" x14ac:dyDescent="0.25">
      <c r="A15" s="64" t="s">
        <v>21</v>
      </c>
      <c r="B15" s="6" t="s">
        <v>20</v>
      </c>
      <c r="C15" s="66">
        <f>C16</f>
        <v>16910.199999999997</v>
      </c>
      <c r="D15" s="66">
        <f>D16</f>
        <v>16822.3</v>
      </c>
      <c r="E15" s="8">
        <f>E16</f>
        <v>99.480195385033895</v>
      </c>
    </row>
    <row r="16" spans="1:5" ht="25.5" x14ac:dyDescent="0.25">
      <c r="A16" s="67" t="s">
        <v>23</v>
      </c>
      <c r="B16" s="3" t="s">
        <v>22</v>
      </c>
      <c r="C16" s="12">
        <f>C17+C18+C19+C20</f>
        <v>16910.199999999997</v>
      </c>
      <c r="D16" s="12">
        <f>D17+D18+D19+D20</f>
        <v>16822.3</v>
      </c>
      <c r="E16" s="10">
        <f t="shared" si="0"/>
        <v>99.480195385033895</v>
      </c>
    </row>
    <row r="17" spans="1:5" ht="36" hidden="1" x14ac:dyDescent="0.25">
      <c r="A17" s="65" t="s">
        <v>25</v>
      </c>
      <c r="B17" s="13" t="s">
        <v>24</v>
      </c>
      <c r="C17" s="9">
        <v>6127.8</v>
      </c>
      <c r="D17" s="12">
        <v>7759.1</v>
      </c>
      <c r="E17" s="10">
        <f t="shared" si="0"/>
        <v>126.62129965077189</v>
      </c>
    </row>
    <row r="18" spans="1:5" ht="48" hidden="1" x14ac:dyDescent="0.25">
      <c r="A18" s="65" t="s">
        <v>27</v>
      </c>
      <c r="B18" s="13" t="s">
        <v>26</v>
      </c>
      <c r="C18" s="9">
        <v>40.5</v>
      </c>
      <c r="D18" s="12">
        <v>55.5</v>
      </c>
      <c r="E18" s="10">
        <f t="shared" si="0"/>
        <v>137.03703703703704</v>
      </c>
    </row>
    <row r="19" spans="1:5" ht="36" hidden="1" x14ac:dyDescent="0.25">
      <c r="A19" s="65" t="s">
        <v>29</v>
      </c>
      <c r="B19" s="13" t="s">
        <v>28</v>
      </c>
      <c r="C19" s="9">
        <v>11881.8</v>
      </c>
      <c r="D19" s="12">
        <v>10438.1</v>
      </c>
      <c r="E19" s="10">
        <f t="shared" si="0"/>
        <v>87.849484084902969</v>
      </c>
    </row>
    <row r="20" spans="1:5" ht="36" hidden="1" x14ac:dyDescent="0.25">
      <c r="A20" s="65" t="s">
        <v>31</v>
      </c>
      <c r="B20" s="13" t="s">
        <v>30</v>
      </c>
      <c r="C20" s="9">
        <v>-1139.9000000000001</v>
      </c>
      <c r="D20" s="12">
        <v>-1430.4</v>
      </c>
      <c r="E20" s="10">
        <f t="shared" si="0"/>
        <v>125.48469163961751</v>
      </c>
    </row>
    <row r="21" spans="1:5" x14ac:dyDescent="0.25">
      <c r="A21" s="64" t="s">
        <v>33</v>
      </c>
      <c r="B21" s="6" t="s">
        <v>32</v>
      </c>
      <c r="C21" s="7">
        <f>C22+C23+C24</f>
        <v>38443</v>
      </c>
      <c r="D21" s="7">
        <f>D22+D23+D24</f>
        <v>38967.800000000003</v>
      </c>
      <c r="E21" s="8">
        <f t="shared" si="0"/>
        <v>101.36513799651432</v>
      </c>
    </row>
    <row r="22" spans="1:5" x14ac:dyDescent="0.25">
      <c r="A22" s="65" t="s">
        <v>35</v>
      </c>
      <c r="B22" s="3" t="s">
        <v>34</v>
      </c>
      <c r="C22" s="9">
        <v>30959</v>
      </c>
      <c r="D22" s="9">
        <v>30837.599999999999</v>
      </c>
      <c r="E22" s="10">
        <f t="shared" si="0"/>
        <v>99.607868471203844</v>
      </c>
    </row>
    <row r="23" spans="1:5" x14ac:dyDescent="0.25">
      <c r="A23" s="65" t="s">
        <v>37</v>
      </c>
      <c r="B23" s="3" t="s">
        <v>36</v>
      </c>
      <c r="C23" s="9">
        <v>173</v>
      </c>
      <c r="D23" s="11">
        <v>170.2</v>
      </c>
      <c r="E23" s="10">
        <f t="shared" si="0"/>
        <v>98.381502890173394</v>
      </c>
    </row>
    <row r="24" spans="1:5" x14ac:dyDescent="0.25">
      <c r="A24" s="65" t="s">
        <v>39</v>
      </c>
      <c r="B24" s="3" t="s">
        <v>38</v>
      </c>
      <c r="C24" s="9">
        <v>7311</v>
      </c>
      <c r="D24" s="11">
        <v>7960</v>
      </c>
      <c r="E24" s="10">
        <f t="shared" si="0"/>
        <v>108.87703460538913</v>
      </c>
    </row>
    <row r="25" spans="1:5" x14ac:dyDescent="0.25">
      <c r="A25" s="64" t="s">
        <v>41</v>
      </c>
      <c r="B25" s="6" t="s">
        <v>40</v>
      </c>
      <c r="C25" s="7">
        <f>C26+C28</f>
        <v>64122</v>
      </c>
      <c r="D25" s="7">
        <f>D26+D28</f>
        <v>65475.7</v>
      </c>
      <c r="E25" s="8">
        <f t="shared" si="0"/>
        <v>102.11113190480646</v>
      </c>
    </row>
    <row r="26" spans="1:5" x14ac:dyDescent="0.25">
      <c r="A26" s="65" t="s">
        <v>43</v>
      </c>
      <c r="B26" s="3" t="s">
        <v>42</v>
      </c>
      <c r="C26" s="9">
        <f>C27</f>
        <v>26419</v>
      </c>
      <c r="D26" s="9">
        <f>D27</f>
        <v>27426</v>
      </c>
      <c r="E26" s="10">
        <f t="shared" si="0"/>
        <v>103.81165070593134</v>
      </c>
    </row>
    <row r="27" spans="1:5" ht="24" hidden="1" x14ac:dyDescent="0.25">
      <c r="A27" s="65" t="s">
        <v>45</v>
      </c>
      <c r="B27" s="3" t="s">
        <v>44</v>
      </c>
      <c r="C27" s="9">
        <v>26419</v>
      </c>
      <c r="D27" s="11">
        <v>27426</v>
      </c>
      <c r="E27" s="10">
        <f t="shared" si="0"/>
        <v>103.81165070593134</v>
      </c>
    </row>
    <row r="28" spans="1:5" x14ac:dyDescent="0.25">
      <c r="A28" s="65" t="s">
        <v>47</v>
      </c>
      <c r="B28" s="3" t="s">
        <v>46</v>
      </c>
      <c r="C28" s="9">
        <f>C29+C31</f>
        <v>37703</v>
      </c>
      <c r="D28" s="9">
        <f>D29+D31</f>
        <v>38049.699999999997</v>
      </c>
      <c r="E28" s="10">
        <f t="shared" si="0"/>
        <v>100.91955547303928</v>
      </c>
    </row>
    <row r="29" spans="1:5" hidden="1" x14ac:dyDescent="0.25">
      <c r="A29" s="65" t="s">
        <v>49</v>
      </c>
      <c r="B29" s="3" t="s">
        <v>48</v>
      </c>
      <c r="C29" s="9">
        <f>C30</f>
        <v>20995</v>
      </c>
      <c r="D29" s="9">
        <f>D30</f>
        <v>20791.7</v>
      </c>
      <c r="E29" s="10">
        <f t="shared" si="0"/>
        <v>99.031674208144807</v>
      </c>
    </row>
    <row r="30" spans="1:5" ht="24" hidden="1" x14ac:dyDescent="0.25">
      <c r="A30" s="65" t="s">
        <v>51</v>
      </c>
      <c r="B30" s="3" t="s">
        <v>50</v>
      </c>
      <c r="C30" s="9">
        <v>20995</v>
      </c>
      <c r="D30" s="11">
        <v>20791.7</v>
      </c>
      <c r="E30" s="10">
        <f t="shared" si="0"/>
        <v>99.031674208144807</v>
      </c>
    </row>
    <row r="31" spans="1:5" hidden="1" x14ac:dyDescent="0.25">
      <c r="A31" s="65" t="s">
        <v>53</v>
      </c>
      <c r="B31" s="3" t="s">
        <v>52</v>
      </c>
      <c r="C31" s="9">
        <f>C32</f>
        <v>16708</v>
      </c>
      <c r="D31" s="9">
        <f>D32</f>
        <v>17258</v>
      </c>
      <c r="E31" s="10">
        <f t="shared" si="0"/>
        <v>103.29183624610965</v>
      </c>
    </row>
    <row r="32" spans="1:5" ht="24" hidden="1" x14ac:dyDescent="0.25">
      <c r="A32" s="65" t="s">
        <v>55</v>
      </c>
      <c r="B32" s="3" t="s">
        <v>54</v>
      </c>
      <c r="C32" s="9">
        <v>16708</v>
      </c>
      <c r="D32" s="11">
        <v>17258</v>
      </c>
      <c r="E32" s="10">
        <f t="shared" si="0"/>
        <v>103.29183624610965</v>
      </c>
    </row>
    <row r="33" spans="1:5" x14ac:dyDescent="0.25">
      <c r="A33" s="64" t="s">
        <v>57</v>
      </c>
      <c r="B33" s="6" t="s">
        <v>56</v>
      </c>
      <c r="C33" s="7">
        <f>C34+C36</f>
        <v>9106</v>
      </c>
      <c r="D33" s="7">
        <f>D34+D36</f>
        <v>9341.4</v>
      </c>
      <c r="E33" s="8">
        <f t="shared" si="0"/>
        <v>102.58510871952558</v>
      </c>
    </row>
    <row r="34" spans="1:5" ht="24" x14ac:dyDescent="0.25">
      <c r="A34" s="65" t="s">
        <v>59</v>
      </c>
      <c r="B34" s="3" t="s">
        <v>58</v>
      </c>
      <c r="C34" s="9">
        <f>C35</f>
        <v>9091</v>
      </c>
      <c r="D34" s="9">
        <f>D35</f>
        <v>9326.4</v>
      </c>
      <c r="E34" s="10">
        <f t="shared" si="0"/>
        <v>102.58937410625893</v>
      </c>
    </row>
    <row r="35" spans="1:5" ht="24" hidden="1" x14ac:dyDescent="0.25">
      <c r="A35" s="65" t="s">
        <v>61</v>
      </c>
      <c r="B35" s="3" t="s">
        <v>60</v>
      </c>
      <c r="C35" s="9">
        <v>9091</v>
      </c>
      <c r="D35" s="11">
        <v>9326.4</v>
      </c>
      <c r="E35" s="10">
        <f t="shared" si="0"/>
        <v>102.58937410625893</v>
      </c>
    </row>
    <row r="36" spans="1:5" ht="24" x14ac:dyDescent="0.25">
      <c r="A36" s="65" t="s">
        <v>63</v>
      </c>
      <c r="B36" s="3" t="s">
        <v>62</v>
      </c>
      <c r="C36" s="9">
        <f>C37</f>
        <v>15</v>
      </c>
      <c r="D36" s="9">
        <f>D37</f>
        <v>15</v>
      </c>
      <c r="E36" s="10">
        <f>D36/C36*100</f>
        <v>100</v>
      </c>
    </row>
    <row r="37" spans="1:5" hidden="1" x14ac:dyDescent="0.25">
      <c r="A37" s="65" t="s">
        <v>65</v>
      </c>
      <c r="B37" s="3" t="s">
        <v>64</v>
      </c>
      <c r="C37" s="9">
        <v>15</v>
      </c>
      <c r="D37" s="11">
        <v>15</v>
      </c>
      <c r="E37" s="10">
        <f>D37/C37*100</f>
        <v>100</v>
      </c>
    </row>
    <row r="38" spans="1:5" ht="25.5" x14ac:dyDescent="0.25">
      <c r="A38" s="64" t="s">
        <v>67</v>
      </c>
      <c r="B38" s="6" t="s">
        <v>66</v>
      </c>
      <c r="C38" s="7">
        <f>C39+C48+C46</f>
        <v>32456.3</v>
      </c>
      <c r="D38" s="7">
        <f>D39+D48+D46</f>
        <v>33700</v>
      </c>
      <c r="E38" s="8">
        <f t="shared" ref="E38:E49" si="1">D38/C38*100</f>
        <v>103.83192169162845</v>
      </c>
    </row>
    <row r="39" spans="1:5" ht="48" x14ac:dyDescent="0.25">
      <c r="A39" s="65" t="s">
        <v>69</v>
      </c>
      <c r="B39" s="3" t="s">
        <v>68</v>
      </c>
      <c r="C39" s="9">
        <f>C40+C44+C42</f>
        <v>25629.3</v>
      </c>
      <c r="D39" s="9">
        <f>D40+D44+D42</f>
        <v>26518.400000000001</v>
      </c>
      <c r="E39" s="10">
        <f t="shared" si="1"/>
        <v>103.4690764086417</v>
      </c>
    </row>
    <row r="40" spans="1:5" ht="36" hidden="1" x14ac:dyDescent="0.25">
      <c r="A40" s="65" t="s">
        <v>71</v>
      </c>
      <c r="B40" s="3" t="s">
        <v>70</v>
      </c>
      <c r="C40" s="9">
        <f>C41</f>
        <v>21523.1</v>
      </c>
      <c r="D40" s="9">
        <f>D41</f>
        <v>22035.200000000001</v>
      </c>
      <c r="E40" s="10">
        <f t="shared" si="1"/>
        <v>102.37930409652887</v>
      </c>
    </row>
    <row r="41" spans="1:5" ht="48" hidden="1" x14ac:dyDescent="0.25">
      <c r="A41" s="65" t="s">
        <v>73</v>
      </c>
      <c r="B41" s="3" t="s">
        <v>72</v>
      </c>
      <c r="C41" s="9">
        <v>21523.1</v>
      </c>
      <c r="D41" s="11">
        <v>22035.200000000001</v>
      </c>
      <c r="E41" s="10">
        <f t="shared" si="1"/>
        <v>102.37930409652887</v>
      </c>
    </row>
    <row r="42" spans="1:5" ht="48" hidden="1" x14ac:dyDescent="0.25">
      <c r="A42" s="68" t="s">
        <v>75</v>
      </c>
      <c r="B42" s="3" t="s">
        <v>74</v>
      </c>
      <c r="C42" s="9">
        <f>C43</f>
        <v>73.2</v>
      </c>
      <c r="D42" s="9">
        <f>D43</f>
        <v>73.2</v>
      </c>
      <c r="E42" s="10">
        <f t="shared" si="1"/>
        <v>100</v>
      </c>
    </row>
    <row r="43" spans="1:5" ht="48" hidden="1" x14ac:dyDescent="0.25">
      <c r="A43" s="65" t="s">
        <v>77</v>
      </c>
      <c r="B43" s="3" t="s">
        <v>76</v>
      </c>
      <c r="C43" s="9">
        <v>73.2</v>
      </c>
      <c r="D43" s="11">
        <v>73.2</v>
      </c>
      <c r="E43" s="10">
        <f t="shared" si="1"/>
        <v>100</v>
      </c>
    </row>
    <row r="44" spans="1:5" ht="24" hidden="1" x14ac:dyDescent="0.25">
      <c r="A44" s="65" t="s">
        <v>79</v>
      </c>
      <c r="B44" s="14" t="s">
        <v>78</v>
      </c>
      <c r="C44" s="9">
        <f>C45</f>
        <v>4033</v>
      </c>
      <c r="D44" s="9">
        <f>D45</f>
        <v>4410</v>
      </c>
      <c r="E44" s="10">
        <f t="shared" si="1"/>
        <v>109.34787999008182</v>
      </c>
    </row>
    <row r="45" spans="1:5" ht="24" hidden="1" x14ac:dyDescent="0.25">
      <c r="A45" s="65" t="s">
        <v>81</v>
      </c>
      <c r="B45" s="3" t="s">
        <v>80</v>
      </c>
      <c r="C45" s="9">
        <v>4033</v>
      </c>
      <c r="D45" s="11">
        <v>4410</v>
      </c>
      <c r="E45" s="10">
        <f t="shared" si="1"/>
        <v>109.34787999008182</v>
      </c>
    </row>
    <row r="46" spans="1:5" ht="24" x14ac:dyDescent="0.25">
      <c r="A46" s="65" t="s">
        <v>83</v>
      </c>
      <c r="B46" s="14" t="s">
        <v>82</v>
      </c>
      <c r="C46" s="9"/>
      <c r="D46" s="9">
        <f>D47</f>
        <v>123.4</v>
      </c>
      <c r="E46" s="10"/>
    </row>
    <row r="47" spans="1:5" ht="36" hidden="1" x14ac:dyDescent="0.25">
      <c r="A47" s="65" t="s">
        <v>85</v>
      </c>
      <c r="B47" s="3" t="s">
        <v>84</v>
      </c>
      <c r="C47" s="9"/>
      <c r="D47" s="11">
        <v>123.4</v>
      </c>
      <c r="E47" s="10"/>
    </row>
    <row r="48" spans="1:5" ht="48" x14ac:dyDescent="0.25">
      <c r="A48" s="65" t="s">
        <v>87</v>
      </c>
      <c r="B48" s="15" t="s">
        <v>86</v>
      </c>
      <c r="C48" s="9">
        <f>C49</f>
        <v>6827</v>
      </c>
      <c r="D48" s="9">
        <f>D49</f>
        <v>7058.2</v>
      </c>
      <c r="E48" s="10">
        <f t="shared" si="1"/>
        <v>103.38655339094771</v>
      </c>
    </row>
    <row r="49" spans="1:5" ht="48" hidden="1" x14ac:dyDescent="0.25">
      <c r="A49" s="65" t="s">
        <v>89</v>
      </c>
      <c r="B49" s="16" t="s">
        <v>88</v>
      </c>
      <c r="C49" s="9">
        <v>6827</v>
      </c>
      <c r="D49" s="11">
        <v>7058.2</v>
      </c>
      <c r="E49" s="10">
        <f t="shared" si="1"/>
        <v>103.38655339094771</v>
      </c>
    </row>
    <row r="50" spans="1:5" x14ac:dyDescent="0.25">
      <c r="A50" s="69" t="s">
        <v>91</v>
      </c>
      <c r="B50" s="6" t="s">
        <v>90</v>
      </c>
      <c r="C50" s="7">
        <f>C51</f>
        <v>276.5</v>
      </c>
      <c r="D50" s="7">
        <f>D51</f>
        <v>263.10000000000002</v>
      </c>
      <c r="E50" s="8">
        <f>D50/C50*100</f>
        <v>95.153707052441234</v>
      </c>
    </row>
    <row r="51" spans="1:5" x14ac:dyDescent="0.25">
      <c r="A51" s="65" t="s">
        <v>93</v>
      </c>
      <c r="B51" s="3" t="s">
        <v>92</v>
      </c>
      <c r="C51" s="9">
        <v>276.5</v>
      </c>
      <c r="D51" s="9">
        <v>263.10000000000002</v>
      </c>
      <c r="E51" s="10">
        <f>D51/C51*100</f>
        <v>95.153707052441234</v>
      </c>
    </row>
    <row r="52" spans="1:5" ht="25.5" x14ac:dyDescent="0.25">
      <c r="A52" s="69" t="s">
        <v>95</v>
      </c>
      <c r="B52" s="6" t="s">
        <v>94</v>
      </c>
      <c r="C52" s="7"/>
      <c r="D52" s="7">
        <f>D54+D53</f>
        <v>285.10000000000002</v>
      </c>
      <c r="E52" s="8"/>
    </row>
    <row r="53" spans="1:5" ht="24" x14ac:dyDescent="0.25">
      <c r="A53" s="65" t="s">
        <v>97</v>
      </c>
      <c r="B53" s="3" t="s">
        <v>96</v>
      </c>
      <c r="C53" s="9"/>
      <c r="D53" s="9">
        <v>30</v>
      </c>
      <c r="E53" s="10"/>
    </row>
    <row r="54" spans="1:5" x14ac:dyDescent="0.25">
      <c r="A54" s="65" t="s">
        <v>99</v>
      </c>
      <c r="B54" s="3" t="s">
        <v>98</v>
      </c>
      <c r="C54" s="9"/>
      <c r="D54" s="9">
        <v>255.1</v>
      </c>
      <c r="E54" s="10"/>
    </row>
    <row r="55" spans="1:5" ht="25.5" x14ac:dyDescent="0.25">
      <c r="A55" s="64" t="s">
        <v>101</v>
      </c>
      <c r="B55" s="6" t="s">
        <v>100</v>
      </c>
      <c r="C55" s="7">
        <f>C58+C56+C63</f>
        <v>6209.7</v>
      </c>
      <c r="D55" s="7">
        <f>D58+D56+D63</f>
        <v>30192</v>
      </c>
      <c r="E55" s="8">
        <f>D55/C55*100</f>
        <v>486.20706314314697</v>
      </c>
    </row>
    <row r="56" spans="1:5" x14ac:dyDescent="0.25">
      <c r="A56" s="65" t="s">
        <v>103</v>
      </c>
      <c r="B56" s="3" t="s">
        <v>102</v>
      </c>
      <c r="C56" s="9"/>
      <c r="D56" s="9">
        <f>D57</f>
        <v>150</v>
      </c>
      <c r="E56" s="10"/>
    </row>
    <row r="57" spans="1:5" hidden="1" x14ac:dyDescent="0.25">
      <c r="A57" s="65" t="s">
        <v>105</v>
      </c>
      <c r="B57" s="3" t="s">
        <v>104</v>
      </c>
      <c r="C57" s="11"/>
      <c r="D57" s="11">
        <v>150</v>
      </c>
      <c r="E57" s="10"/>
    </row>
    <row r="58" spans="1:5" ht="36" x14ac:dyDescent="0.25">
      <c r="A58" s="65" t="s">
        <v>107</v>
      </c>
      <c r="B58" s="3" t="s">
        <v>106</v>
      </c>
      <c r="C58" s="9">
        <f>C59+C61</f>
        <v>3685</v>
      </c>
      <c r="D58" s="9">
        <f>D59+D61</f>
        <v>27265.1</v>
      </c>
      <c r="E58" s="10">
        <f t="shared" ref="E58:E72" si="2">D58/C58*100</f>
        <v>739.89416553595652</v>
      </c>
    </row>
    <row r="59" spans="1:5" ht="24" hidden="1" x14ac:dyDescent="0.25">
      <c r="A59" s="65" t="s">
        <v>109</v>
      </c>
      <c r="B59" s="3" t="s">
        <v>108</v>
      </c>
      <c r="C59" s="9">
        <f>C60</f>
        <v>2900</v>
      </c>
      <c r="D59" s="9">
        <f>D60</f>
        <v>24681.5</v>
      </c>
      <c r="E59" s="10">
        <f t="shared" si="2"/>
        <v>851.08620689655174</v>
      </c>
    </row>
    <row r="60" spans="1:5" ht="24" hidden="1" x14ac:dyDescent="0.25">
      <c r="A60" s="65" t="s">
        <v>111</v>
      </c>
      <c r="B60" s="3" t="s">
        <v>110</v>
      </c>
      <c r="C60" s="9">
        <v>2900</v>
      </c>
      <c r="D60" s="11">
        <v>24681.5</v>
      </c>
      <c r="E60" s="10">
        <f t="shared" si="2"/>
        <v>851.08620689655174</v>
      </c>
    </row>
    <row r="61" spans="1:5" ht="36" hidden="1" x14ac:dyDescent="0.25">
      <c r="A61" s="65" t="s">
        <v>113</v>
      </c>
      <c r="B61" s="3" t="s">
        <v>112</v>
      </c>
      <c r="C61" s="9">
        <f>C62</f>
        <v>785</v>
      </c>
      <c r="D61" s="9">
        <f>D62</f>
        <v>2583.6</v>
      </c>
      <c r="E61" s="10">
        <f t="shared" si="2"/>
        <v>329.12101910828022</v>
      </c>
    </row>
    <row r="62" spans="1:5" ht="48" hidden="1" x14ac:dyDescent="0.25">
      <c r="A62" s="65" t="s">
        <v>115</v>
      </c>
      <c r="B62" s="3" t="s">
        <v>114</v>
      </c>
      <c r="C62" s="9">
        <v>785</v>
      </c>
      <c r="D62" s="11">
        <v>2583.6</v>
      </c>
      <c r="E62" s="10">
        <f t="shared" si="2"/>
        <v>329.12101910828022</v>
      </c>
    </row>
    <row r="63" spans="1:5" ht="25.5" x14ac:dyDescent="0.25">
      <c r="A63" s="58" t="s">
        <v>117</v>
      </c>
      <c r="B63" s="3" t="s">
        <v>116</v>
      </c>
      <c r="C63" s="9">
        <f>C64</f>
        <v>2524.6999999999998</v>
      </c>
      <c r="D63" s="9">
        <f>D64</f>
        <v>2776.9</v>
      </c>
      <c r="E63" s="10">
        <f t="shared" si="2"/>
        <v>109.98930566007843</v>
      </c>
    </row>
    <row r="64" spans="1:5" ht="25.5" hidden="1" x14ac:dyDescent="0.25">
      <c r="A64" s="58" t="s">
        <v>119</v>
      </c>
      <c r="B64" s="3" t="s">
        <v>118</v>
      </c>
      <c r="C64" s="9">
        <v>2524.6999999999998</v>
      </c>
      <c r="D64" s="11">
        <v>2776.9</v>
      </c>
      <c r="E64" s="10">
        <f t="shared" si="2"/>
        <v>109.98930566007843</v>
      </c>
    </row>
    <row r="65" spans="1:5" x14ac:dyDescent="0.25">
      <c r="A65" s="70" t="s">
        <v>121</v>
      </c>
      <c r="B65" s="6" t="s">
        <v>120</v>
      </c>
      <c r="C65" s="7">
        <f>C66+C82+C83+C84+C85+C86</f>
        <v>2546.5</v>
      </c>
      <c r="D65" s="7">
        <f>D66+D82+D83+D84+D85+D86</f>
        <v>2649.2</v>
      </c>
      <c r="E65" s="8">
        <f t="shared" si="2"/>
        <v>104.03298645199293</v>
      </c>
    </row>
    <row r="66" spans="1:5" ht="16.5" customHeight="1" x14ac:dyDescent="0.25">
      <c r="A66" s="58" t="s">
        <v>123</v>
      </c>
      <c r="B66" s="17" t="s">
        <v>122</v>
      </c>
      <c r="C66" s="9">
        <f>C67+C68+C69+C70+C71+C72+C73+C74+C75+C76+C77+C78+C79+C80+C81</f>
        <v>763.5</v>
      </c>
      <c r="D66" s="9">
        <f>D67+D68+D69+D70+D71+D72+D73+D74+D75+D76+D77+D78+D79+D80+D81</f>
        <v>842.19999999999993</v>
      </c>
      <c r="E66" s="10">
        <f t="shared" si="2"/>
        <v>110.3077930582842</v>
      </c>
    </row>
    <row r="67" spans="1:5" ht="21" hidden="1" customHeight="1" x14ac:dyDescent="0.25">
      <c r="A67" s="58" t="s">
        <v>125</v>
      </c>
      <c r="B67" s="17" t="s">
        <v>124</v>
      </c>
      <c r="C67" s="9">
        <v>8.9</v>
      </c>
      <c r="D67" s="9">
        <v>10.6</v>
      </c>
      <c r="E67" s="10">
        <f t="shared" si="2"/>
        <v>119.10112359550563</v>
      </c>
    </row>
    <row r="68" spans="1:5" ht="24" hidden="1" customHeight="1" x14ac:dyDescent="0.25">
      <c r="A68" s="58" t="s">
        <v>127</v>
      </c>
      <c r="B68" s="17" t="s">
        <v>126</v>
      </c>
      <c r="C68" s="9">
        <v>85.3</v>
      </c>
      <c r="D68" s="11">
        <v>88.2</v>
      </c>
      <c r="E68" s="10">
        <f t="shared" si="2"/>
        <v>103.3997655334115</v>
      </c>
    </row>
    <row r="69" spans="1:5" ht="15" hidden="1" customHeight="1" x14ac:dyDescent="0.25">
      <c r="A69" s="58" t="s">
        <v>129</v>
      </c>
      <c r="B69" s="17" t="s">
        <v>128</v>
      </c>
      <c r="C69" s="9">
        <v>52.1</v>
      </c>
      <c r="D69" s="11">
        <v>62.9</v>
      </c>
      <c r="E69" s="10">
        <f t="shared" si="2"/>
        <v>120.72936660268714</v>
      </c>
    </row>
    <row r="70" spans="1:5" ht="18.75" hidden="1" customHeight="1" x14ac:dyDescent="0.25">
      <c r="A70" s="71" t="s">
        <v>131</v>
      </c>
      <c r="B70" s="18" t="s">
        <v>130</v>
      </c>
      <c r="C70" s="19">
        <v>55</v>
      </c>
      <c r="D70" s="11">
        <v>55</v>
      </c>
      <c r="E70" s="10">
        <f t="shared" si="2"/>
        <v>100</v>
      </c>
    </row>
    <row r="71" spans="1:5" ht="13.5" hidden="1" customHeight="1" x14ac:dyDescent="0.25">
      <c r="A71" s="58" t="s">
        <v>133</v>
      </c>
      <c r="B71" s="17" t="s">
        <v>132</v>
      </c>
      <c r="C71" s="9">
        <v>29.3</v>
      </c>
      <c r="D71" s="11">
        <v>28.6</v>
      </c>
      <c r="E71" s="10">
        <f t="shared" si="2"/>
        <v>97.610921501706486</v>
      </c>
    </row>
    <row r="72" spans="1:5" ht="18" hidden="1" customHeight="1" x14ac:dyDescent="0.25">
      <c r="A72" s="71" t="s">
        <v>135</v>
      </c>
      <c r="B72" s="18" t="s">
        <v>134</v>
      </c>
      <c r="C72" s="19">
        <v>30</v>
      </c>
      <c r="D72" s="11">
        <v>30</v>
      </c>
      <c r="E72" s="10">
        <f t="shared" si="2"/>
        <v>100</v>
      </c>
    </row>
    <row r="73" spans="1:5" ht="18.75" hidden="1" customHeight="1" x14ac:dyDescent="0.25">
      <c r="A73" s="71" t="s">
        <v>137</v>
      </c>
      <c r="B73" s="18" t="s">
        <v>136</v>
      </c>
      <c r="C73" s="19"/>
      <c r="D73" s="11">
        <v>0.2</v>
      </c>
      <c r="E73" s="10"/>
    </row>
    <row r="74" spans="1:5" ht="18" hidden="1" customHeight="1" x14ac:dyDescent="0.25">
      <c r="A74" s="71" t="s">
        <v>139</v>
      </c>
      <c r="B74" s="18" t="s">
        <v>138</v>
      </c>
      <c r="C74" s="19"/>
      <c r="D74" s="11">
        <v>0.1</v>
      </c>
      <c r="E74" s="10"/>
    </row>
    <row r="75" spans="1:5" ht="18" hidden="1" customHeight="1" x14ac:dyDescent="0.25">
      <c r="A75" s="58" t="s">
        <v>141</v>
      </c>
      <c r="B75" s="17" t="s">
        <v>140</v>
      </c>
      <c r="C75" s="9">
        <v>17.5</v>
      </c>
      <c r="D75" s="9">
        <v>17.5</v>
      </c>
      <c r="E75" s="10">
        <f>D75/C75*100</f>
        <v>100</v>
      </c>
    </row>
    <row r="76" spans="1:5" ht="13.5" hidden="1" customHeight="1" x14ac:dyDescent="0.25">
      <c r="A76" s="58" t="s">
        <v>143</v>
      </c>
      <c r="B76" s="17" t="s">
        <v>142</v>
      </c>
      <c r="C76" s="9">
        <v>25</v>
      </c>
      <c r="D76" s="11">
        <v>30</v>
      </c>
      <c r="E76" s="10"/>
    </row>
    <row r="77" spans="1:5" ht="21.75" hidden="1" customHeight="1" x14ac:dyDescent="0.25">
      <c r="A77" s="58" t="s">
        <v>145</v>
      </c>
      <c r="B77" s="17" t="s">
        <v>144</v>
      </c>
      <c r="C77" s="9">
        <v>64.599999999999994</v>
      </c>
      <c r="D77" s="11">
        <v>58.5</v>
      </c>
      <c r="E77" s="10">
        <f t="shared" ref="E77:E88" si="3">D77/C77*100</f>
        <v>90.557275541795676</v>
      </c>
    </row>
    <row r="78" spans="1:5" ht="16.5" hidden="1" customHeight="1" x14ac:dyDescent="0.25">
      <c r="A78" s="58" t="s">
        <v>147</v>
      </c>
      <c r="B78" s="17" t="s">
        <v>146</v>
      </c>
      <c r="C78" s="11">
        <v>30.7</v>
      </c>
      <c r="D78" s="11">
        <v>30.1</v>
      </c>
      <c r="E78" s="10">
        <f t="shared" si="3"/>
        <v>98.045602605863209</v>
      </c>
    </row>
    <row r="79" spans="1:5" ht="13.5" hidden="1" customHeight="1" x14ac:dyDescent="0.25">
      <c r="A79" s="58" t="s">
        <v>149</v>
      </c>
      <c r="B79" s="17" t="s">
        <v>148</v>
      </c>
      <c r="C79" s="11">
        <v>0.5</v>
      </c>
      <c r="D79" s="11">
        <v>1</v>
      </c>
      <c r="E79" s="10">
        <f t="shared" si="3"/>
        <v>200</v>
      </c>
    </row>
    <row r="80" spans="1:5" ht="18" hidden="1" customHeight="1" x14ac:dyDescent="0.25">
      <c r="A80" s="58" t="s">
        <v>151</v>
      </c>
      <c r="B80" s="17" t="s">
        <v>150</v>
      </c>
      <c r="C80" s="11">
        <v>113.1</v>
      </c>
      <c r="D80" s="11">
        <v>139.1</v>
      </c>
      <c r="E80" s="10">
        <f t="shared" si="3"/>
        <v>122.98850574712642</v>
      </c>
    </row>
    <row r="81" spans="1:5" ht="63.75" hidden="1" x14ac:dyDescent="0.25">
      <c r="A81" s="58" t="s">
        <v>153</v>
      </c>
      <c r="B81" s="17" t="s">
        <v>152</v>
      </c>
      <c r="C81" s="9">
        <v>251.5</v>
      </c>
      <c r="D81" s="11">
        <v>290.39999999999998</v>
      </c>
      <c r="E81" s="10">
        <f t="shared" si="3"/>
        <v>115.46719681908549</v>
      </c>
    </row>
    <row r="82" spans="1:5" ht="38.25" x14ac:dyDescent="0.25">
      <c r="A82" s="58" t="s">
        <v>155</v>
      </c>
      <c r="B82" s="17" t="s">
        <v>154</v>
      </c>
      <c r="C82" s="11">
        <v>28</v>
      </c>
      <c r="D82" s="11">
        <v>23</v>
      </c>
      <c r="E82" s="10">
        <f>D82/C82*100</f>
        <v>82.142857142857139</v>
      </c>
    </row>
    <row r="83" spans="1:5" ht="51" x14ac:dyDescent="0.25">
      <c r="A83" s="58" t="s">
        <v>157</v>
      </c>
      <c r="B83" s="17" t="s">
        <v>156</v>
      </c>
      <c r="C83" s="11">
        <v>40</v>
      </c>
      <c r="D83" s="9">
        <v>39.4</v>
      </c>
      <c r="E83" s="10">
        <f>D83/C83*100</f>
        <v>98.5</v>
      </c>
    </row>
    <row r="84" spans="1:5" ht="51" x14ac:dyDescent="0.25">
      <c r="A84" s="58" t="s">
        <v>159</v>
      </c>
      <c r="B84" s="17" t="s">
        <v>158</v>
      </c>
      <c r="C84" s="11">
        <v>850</v>
      </c>
      <c r="D84" s="9">
        <v>866.6</v>
      </c>
      <c r="E84" s="10">
        <f>D84/C84*100</f>
        <v>101.9529411764706</v>
      </c>
    </row>
    <row r="85" spans="1:5" ht="76.5" x14ac:dyDescent="0.25">
      <c r="A85" s="58" t="s">
        <v>161</v>
      </c>
      <c r="B85" s="17" t="s">
        <v>160</v>
      </c>
      <c r="C85" s="11">
        <v>775</v>
      </c>
      <c r="D85" s="11">
        <v>774</v>
      </c>
      <c r="E85" s="10">
        <f t="shared" si="3"/>
        <v>99.870967741935473</v>
      </c>
    </row>
    <row r="86" spans="1:5" ht="38.25" x14ac:dyDescent="0.25">
      <c r="A86" s="58" t="s">
        <v>163</v>
      </c>
      <c r="B86" s="17" t="s">
        <v>162</v>
      </c>
      <c r="C86" s="11">
        <v>90</v>
      </c>
      <c r="D86" s="11">
        <v>104</v>
      </c>
      <c r="E86" s="10">
        <f t="shared" si="3"/>
        <v>115.55555555555554</v>
      </c>
    </row>
    <row r="87" spans="1:5" x14ac:dyDescent="0.25">
      <c r="A87" s="64" t="s">
        <v>165</v>
      </c>
      <c r="B87" s="6" t="s">
        <v>164</v>
      </c>
      <c r="C87" s="7">
        <f>C88</f>
        <v>615.20000000000005</v>
      </c>
      <c r="D87" s="7">
        <f>D88</f>
        <v>727</v>
      </c>
      <c r="E87" s="8">
        <f t="shared" si="3"/>
        <v>118.17295188556567</v>
      </c>
    </row>
    <row r="88" spans="1:5" x14ac:dyDescent="0.25">
      <c r="A88" s="65" t="s">
        <v>167</v>
      </c>
      <c r="B88" s="3" t="s">
        <v>166</v>
      </c>
      <c r="C88" s="9">
        <v>615.20000000000005</v>
      </c>
      <c r="D88" s="9">
        <v>727</v>
      </c>
      <c r="E88" s="10">
        <f t="shared" si="3"/>
        <v>118.17295188556567</v>
      </c>
    </row>
    <row r="89" spans="1:5" x14ac:dyDescent="0.25">
      <c r="A89" s="70" t="s">
        <v>169</v>
      </c>
      <c r="B89" s="6" t="s">
        <v>168</v>
      </c>
      <c r="C89" s="7">
        <f>C90+C162+C160+C158</f>
        <v>867825.77000000025</v>
      </c>
      <c r="D89" s="7">
        <f>D90+D162+D160+D158</f>
        <v>816408.60000000009</v>
      </c>
      <c r="E89" s="8">
        <f>D89/C89*100</f>
        <v>94.07517363767613</v>
      </c>
    </row>
    <row r="90" spans="1:5" ht="24" x14ac:dyDescent="0.25">
      <c r="A90" s="65" t="s">
        <v>171</v>
      </c>
      <c r="B90" s="3" t="s">
        <v>170</v>
      </c>
      <c r="C90" s="9">
        <f>C91+C131+C93+C145</f>
        <v>863101.92000000016</v>
      </c>
      <c r="D90" s="9">
        <f>D91+D131+D93+D145</f>
        <v>813652.4</v>
      </c>
      <c r="E90" s="10">
        <f>D90/C90*100</f>
        <v>94.270720658343549</v>
      </c>
    </row>
    <row r="91" spans="1:5" ht="25.5" x14ac:dyDescent="0.25">
      <c r="A91" s="64" t="s">
        <v>173</v>
      </c>
      <c r="B91" s="6" t="s">
        <v>172</v>
      </c>
      <c r="C91" s="7">
        <f>C92</f>
        <v>11305.8</v>
      </c>
      <c r="D91" s="7">
        <f>D92</f>
        <v>11305.8</v>
      </c>
      <c r="E91" s="8">
        <f>D91/C91*100</f>
        <v>100</v>
      </c>
    </row>
    <row r="92" spans="1:5" ht="24" hidden="1" x14ac:dyDescent="0.25">
      <c r="A92" s="65" t="s">
        <v>175</v>
      </c>
      <c r="B92" s="3" t="s">
        <v>174</v>
      </c>
      <c r="C92" s="9">
        <v>11305.8</v>
      </c>
      <c r="D92" s="9">
        <v>11305.8</v>
      </c>
      <c r="E92" s="10">
        <f>D92/C92*100</f>
        <v>100</v>
      </c>
    </row>
    <row r="93" spans="1:5" ht="25.5" x14ac:dyDescent="0.25">
      <c r="A93" s="64" t="s">
        <v>177</v>
      </c>
      <c r="B93" s="6" t="s">
        <v>176</v>
      </c>
      <c r="C93" s="7">
        <f>C94+C95+C99+C100+C101+C102+C103+C104+C105+C106+C107</f>
        <v>289476.07</v>
      </c>
      <c r="D93" s="7">
        <f>D94+D95+D99+D100+D101+D102+D103+D104+D105+D106+D107</f>
        <v>245554.09999999998</v>
      </c>
      <c r="E93" s="8">
        <f>D93/C93*100</f>
        <v>84.827080870622567</v>
      </c>
    </row>
    <row r="94" spans="1:5" ht="25.5" hidden="1" x14ac:dyDescent="0.25">
      <c r="A94" s="58" t="s">
        <v>179</v>
      </c>
      <c r="B94" s="17" t="s">
        <v>178</v>
      </c>
      <c r="C94" s="9">
        <v>0.1</v>
      </c>
      <c r="D94" s="9"/>
      <c r="E94" s="10"/>
    </row>
    <row r="95" spans="1:5" ht="51" hidden="1" x14ac:dyDescent="0.25">
      <c r="A95" s="58" t="s">
        <v>181</v>
      </c>
      <c r="B95" s="17" t="s">
        <v>180</v>
      </c>
      <c r="C95" s="9">
        <f>C96+C97+C98</f>
        <v>74916.900000000009</v>
      </c>
      <c r="D95" s="9">
        <f>D96+D97+D98</f>
        <v>68163.100000000006</v>
      </c>
      <c r="E95" s="10">
        <f>D95/C95*100</f>
        <v>90.984944652007755</v>
      </c>
    </row>
    <row r="96" spans="1:5" ht="38.25" hidden="1" x14ac:dyDescent="0.25">
      <c r="A96" s="58" t="s">
        <v>183</v>
      </c>
      <c r="B96" s="20" t="s">
        <v>182</v>
      </c>
      <c r="C96" s="21">
        <v>7701.9</v>
      </c>
      <c r="D96" s="9">
        <v>7431.7</v>
      </c>
      <c r="E96" s="10">
        <f>D96/C96*100</f>
        <v>96.491774756878186</v>
      </c>
    </row>
    <row r="97" spans="1:5" ht="25.5" hidden="1" x14ac:dyDescent="0.25">
      <c r="A97" s="58" t="s">
        <v>185</v>
      </c>
      <c r="B97" s="20" t="s">
        <v>184</v>
      </c>
      <c r="C97" s="21">
        <v>62064.4</v>
      </c>
      <c r="D97" s="9">
        <v>55580.800000000003</v>
      </c>
      <c r="E97" s="10">
        <f t="shared" ref="E97:E160" si="4">D97/C97*100</f>
        <v>89.553431596857465</v>
      </c>
    </row>
    <row r="98" spans="1:5" ht="38.25" hidden="1" x14ac:dyDescent="0.25">
      <c r="A98" s="58" t="s">
        <v>187</v>
      </c>
      <c r="B98" s="20" t="s">
        <v>186</v>
      </c>
      <c r="C98" s="11">
        <v>5150.6000000000004</v>
      </c>
      <c r="D98" s="9">
        <v>5150.6000000000004</v>
      </c>
      <c r="E98" s="10">
        <f t="shared" si="4"/>
        <v>100</v>
      </c>
    </row>
    <row r="99" spans="1:5" ht="25.5" hidden="1" x14ac:dyDescent="0.25">
      <c r="A99" s="58" t="s">
        <v>189</v>
      </c>
      <c r="B99" s="17" t="s">
        <v>188</v>
      </c>
      <c r="C99" s="11">
        <v>1537</v>
      </c>
      <c r="D99" s="9">
        <v>1537</v>
      </c>
      <c r="E99" s="10">
        <f t="shared" si="4"/>
        <v>100</v>
      </c>
    </row>
    <row r="100" spans="1:5" ht="38.25" hidden="1" x14ac:dyDescent="0.25">
      <c r="A100" s="58" t="s">
        <v>191</v>
      </c>
      <c r="B100" s="17" t="s">
        <v>190</v>
      </c>
      <c r="C100" s="11">
        <v>1504</v>
      </c>
      <c r="D100" s="9">
        <v>1503.9</v>
      </c>
      <c r="E100" s="10">
        <f t="shared" si="4"/>
        <v>99.993351063829792</v>
      </c>
    </row>
    <row r="101" spans="1:5" ht="51" hidden="1" x14ac:dyDescent="0.25">
      <c r="A101" s="58" t="s">
        <v>193</v>
      </c>
      <c r="B101" s="17" t="s">
        <v>192</v>
      </c>
      <c r="C101" s="11">
        <v>38961</v>
      </c>
      <c r="D101" s="9">
        <v>16906.099999999999</v>
      </c>
      <c r="E101" s="10">
        <f t="shared" si="4"/>
        <v>43.392366725700057</v>
      </c>
    </row>
    <row r="102" spans="1:5" ht="38.25" hidden="1" x14ac:dyDescent="0.25">
      <c r="A102" s="58" t="s">
        <v>195</v>
      </c>
      <c r="B102" s="17" t="s">
        <v>194</v>
      </c>
      <c r="C102" s="11">
        <v>11604.4</v>
      </c>
      <c r="D102" s="9">
        <v>9974.4</v>
      </c>
      <c r="E102" s="10">
        <f t="shared" si="4"/>
        <v>85.953603805453099</v>
      </c>
    </row>
    <row r="103" spans="1:5" ht="38.25" hidden="1" x14ac:dyDescent="0.25">
      <c r="A103" s="58" t="s">
        <v>197</v>
      </c>
      <c r="B103" s="17" t="s">
        <v>196</v>
      </c>
      <c r="C103" s="22">
        <v>2047.17</v>
      </c>
      <c r="D103" s="9">
        <v>2047.2</v>
      </c>
      <c r="E103" s="10">
        <f t="shared" si="4"/>
        <v>100.00146543765295</v>
      </c>
    </row>
    <row r="104" spans="1:5" ht="25.5" hidden="1" x14ac:dyDescent="0.25">
      <c r="A104" s="58" t="s">
        <v>199</v>
      </c>
      <c r="B104" s="17" t="s">
        <v>198</v>
      </c>
      <c r="C104" s="22">
        <v>1409.42</v>
      </c>
      <c r="D104" s="9">
        <v>1409.4</v>
      </c>
      <c r="E104" s="10">
        <f t="shared" si="4"/>
        <v>99.99858097657193</v>
      </c>
    </row>
    <row r="105" spans="1:5" hidden="1" x14ac:dyDescent="0.25">
      <c r="A105" s="58" t="s">
        <v>201</v>
      </c>
      <c r="B105" s="17" t="s">
        <v>200</v>
      </c>
      <c r="C105" s="22">
        <v>200</v>
      </c>
      <c r="D105" s="9">
        <v>200</v>
      </c>
      <c r="E105" s="10">
        <f t="shared" si="4"/>
        <v>100</v>
      </c>
    </row>
    <row r="106" spans="1:5" ht="25.5" hidden="1" x14ac:dyDescent="0.25">
      <c r="A106" s="58" t="s">
        <v>203</v>
      </c>
      <c r="B106" s="17" t="s">
        <v>202</v>
      </c>
      <c r="C106" s="23">
        <v>17258.38</v>
      </c>
      <c r="D106" s="9">
        <v>17255.599999999999</v>
      </c>
      <c r="E106" s="10">
        <f t="shared" si="4"/>
        <v>99.983891883247438</v>
      </c>
    </row>
    <row r="107" spans="1:5" hidden="1" x14ac:dyDescent="0.25">
      <c r="A107" s="58" t="s">
        <v>205</v>
      </c>
      <c r="B107" s="17" t="s">
        <v>204</v>
      </c>
      <c r="C107" s="9">
        <f>C108+C111+C113+C115+C119+C121+C122+C112+C117+C118+C123+C116+C109+C124+C125+C126+C127+C128+C129+C130+C120+C110+C114</f>
        <v>140037.69999999998</v>
      </c>
      <c r="D107" s="9">
        <f>D108+D111+D113+D115+D119+D121+D122+D112+D117+D118+D123+D116+D109+D124+D125+D126+D127+D128+D129+D130+D120+D110+D114</f>
        <v>126557.39999999998</v>
      </c>
      <c r="E107" s="10">
        <f t="shared" si="4"/>
        <v>90.37380648211159</v>
      </c>
    </row>
    <row r="108" spans="1:5" ht="38.25" hidden="1" x14ac:dyDescent="0.25">
      <c r="A108" s="58" t="s">
        <v>207</v>
      </c>
      <c r="B108" s="20" t="s">
        <v>206</v>
      </c>
      <c r="C108" s="11">
        <v>4041.1</v>
      </c>
      <c r="D108" s="9">
        <v>4041.1</v>
      </c>
      <c r="E108" s="10">
        <f t="shared" si="4"/>
        <v>100</v>
      </c>
    </row>
    <row r="109" spans="1:5" ht="25.5" hidden="1" x14ac:dyDescent="0.25">
      <c r="A109" s="58" t="s">
        <v>209</v>
      </c>
      <c r="B109" s="20" t="s">
        <v>208</v>
      </c>
      <c r="C109" s="11">
        <v>4030.08</v>
      </c>
      <c r="D109" s="9">
        <v>4030.1</v>
      </c>
      <c r="E109" s="10">
        <f t="shared" si="4"/>
        <v>100.00049626806415</v>
      </c>
    </row>
    <row r="110" spans="1:5" ht="38.25" hidden="1" x14ac:dyDescent="0.25">
      <c r="A110" s="58" t="s">
        <v>211</v>
      </c>
      <c r="B110" s="20" t="s">
        <v>210</v>
      </c>
      <c r="C110" s="11">
        <v>2237.16</v>
      </c>
      <c r="D110" s="9">
        <v>2097.4</v>
      </c>
      <c r="E110" s="10">
        <f t="shared" si="4"/>
        <v>93.752793720610072</v>
      </c>
    </row>
    <row r="111" spans="1:5" ht="25.5" hidden="1" x14ac:dyDescent="0.25">
      <c r="A111" s="72" t="s">
        <v>213</v>
      </c>
      <c r="B111" s="17" t="s">
        <v>212</v>
      </c>
      <c r="C111" s="11">
        <v>811.4</v>
      </c>
      <c r="D111" s="9">
        <v>811.4</v>
      </c>
      <c r="E111" s="10">
        <f t="shared" si="4"/>
        <v>100</v>
      </c>
    </row>
    <row r="112" spans="1:5" ht="38.25" hidden="1" x14ac:dyDescent="0.25">
      <c r="A112" s="58" t="s">
        <v>215</v>
      </c>
      <c r="B112" s="20" t="s">
        <v>214</v>
      </c>
      <c r="C112" s="24">
        <v>22228.2</v>
      </c>
      <c r="D112" s="9">
        <v>16581.2</v>
      </c>
      <c r="E112" s="10">
        <f t="shared" si="4"/>
        <v>74.595333855192962</v>
      </c>
    </row>
    <row r="113" spans="1:5" ht="25.5" hidden="1" x14ac:dyDescent="0.25">
      <c r="A113" s="58" t="s">
        <v>217</v>
      </c>
      <c r="B113" s="20" t="s">
        <v>216</v>
      </c>
      <c r="C113" s="11">
        <v>742</v>
      </c>
      <c r="D113" s="9">
        <v>741.9</v>
      </c>
      <c r="E113" s="10">
        <f t="shared" si="4"/>
        <v>99.98652291105121</v>
      </c>
    </row>
    <row r="114" spans="1:5" ht="38.25" hidden="1" x14ac:dyDescent="0.25">
      <c r="A114" s="58" t="s">
        <v>219</v>
      </c>
      <c r="B114" s="20" t="s">
        <v>218</v>
      </c>
      <c r="C114" s="11">
        <v>1789.67</v>
      </c>
      <c r="D114" s="9">
        <v>1789.7</v>
      </c>
      <c r="E114" s="10">
        <f t="shared" si="4"/>
        <v>100.00167628668973</v>
      </c>
    </row>
    <row r="115" spans="1:5" ht="63.75" hidden="1" x14ac:dyDescent="0.25">
      <c r="A115" s="58" t="s">
        <v>221</v>
      </c>
      <c r="B115" s="20" t="s">
        <v>220</v>
      </c>
      <c r="C115" s="11">
        <v>2207.3000000000002</v>
      </c>
      <c r="D115" s="9">
        <v>2207.3000000000002</v>
      </c>
      <c r="E115" s="10">
        <f t="shared" si="4"/>
        <v>100</v>
      </c>
    </row>
    <row r="116" spans="1:5" ht="51" hidden="1" x14ac:dyDescent="0.25">
      <c r="A116" s="73" t="s">
        <v>223</v>
      </c>
      <c r="B116" s="20" t="s">
        <v>222</v>
      </c>
      <c r="C116" s="11">
        <v>810</v>
      </c>
      <c r="D116" s="9">
        <v>810</v>
      </c>
      <c r="E116" s="10">
        <f t="shared" si="4"/>
        <v>100</v>
      </c>
    </row>
    <row r="117" spans="1:5" ht="25.5" hidden="1" x14ac:dyDescent="0.25">
      <c r="A117" s="73" t="s">
        <v>225</v>
      </c>
      <c r="B117" s="20" t="s">
        <v>224</v>
      </c>
      <c r="C117" s="11">
        <v>21854.400000000001</v>
      </c>
      <c r="D117" s="9">
        <v>17677.599999999999</v>
      </c>
      <c r="E117" s="10">
        <f t="shared" si="4"/>
        <v>80.888059155135792</v>
      </c>
    </row>
    <row r="118" spans="1:5" ht="25.5" hidden="1" x14ac:dyDescent="0.25">
      <c r="A118" s="73" t="s">
        <v>227</v>
      </c>
      <c r="B118" s="20" t="s">
        <v>226</v>
      </c>
      <c r="C118" s="11">
        <v>1878.9</v>
      </c>
      <c r="D118" s="9">
        <v>1092.2</v>
      </c>
      <c r="E118" s="10">
        <f t="shared" si="4"/>
        <v>58.129756772579697</v>
      </c>
    </row>
    <row r="119" spans="1:5" ht="25.5" hidden="1" x14ac:dyDescent="0.25">
      <c r="A119" s="58" t="s">
        <v>229</v>
      </c>
      <c r="B119" s="20" t="s">
        <v>228</v>
      </c>
      <c r="C119" s="11">
        <v>225.9</v>
      </c>
      <c r="D119" s="9">
        <v>225.9</v>
      </c>
      <c r="E119" s="10">
        <f t="shared" si="4"/>
        <v>100</v>
      </c>
    </row>
    <row r="120" spans="1:5" ht="38.25" hidden="1" x14ac:dyDescent="0.25">
      <c r="A120" s="73" t="s">
        <v>231</v>
      </c>
      <c r="B120" s="20" t="s">
        <v>230</v>
      </c>
      <c r="C120" s="11">
        <v>3195.88</v>
      </c>
      <c r="D120" s="9">
        <v>3086.2</v>
      </c>
      <c r="E120" s="10">
        <f t="shared" si="4"/>
        <v>96.56808140480868</v>
      </c>
    </row>
    <row r="121" spans="1:5" ht="38.25" hidden="1" x14ac:dyDescent="0.25">
      <c r="A121" s="58" t="s">
        <v>233</v>
      </c>
      <c r="B121" s="20" t="s">
        <v>232</v>
      </c>
      <c r="C121" s="11">
        <v>20568.099999999999</v>
      </c>
      <c r="D121" s="9">
        <v>20568.099999999999</v>
      </c>
      <c r="E121" s="10">
        <f t="shared" si="4"/>
        <v>100</v>
      </c>
    </row>
    <row r="122" spans="1:5" ht="25.5" hidden="1" x14ac:dyDescent="0.25">
      <c r="A122" s="58" t="s">
        <v>235</v>
      </c>
      <c r="B122" s="20" t="s">
        <v>234</v>
      </c>
      <c r="C122" s="11">
        <v>30254.400000000001</v>
      </c>
      <c r="D122" s="9">
        <v>30254.400000000001</v>
      </c>
      <c r="E122" s="10">
        <f t="shared" si="4"/>
        <v>100</v>
      </c>
    </row>
    <row r="123" spans="1:5" ht="25.5" hidden="1" x14ac:dyDescent="0.25">
      <c r="A123" s="73" t="s">
        <v>237</v>
      </c>
      <c r="B123" s="20" t="s">
        <v>236</v>
      </c>
      <c r="C123" s="11">
        <v>5383.7</v>
      </c>
      <c r="D123" s="9">
        <v>4467.5</v>
      </c>
      <c r="E123" s="10">
        <f t="shared" si="4"/>
        <v>82.981964076750188</v>
      </c>
    </row>
    <row r="124" spans="1:5" ht="38.25" hidden="1" x14ac:dyDescent="0.25">
      <c r="A124" s="74" t="s">
        <v>239</v>
      </c>
      <c r="B124" s="20" t="s">
        <v>238</v>
      </c>
      <c r="C124" s="11">
        <v>4458.04</v>
      </c>
      <c r="D124" s="9">
        <v>4458</v>
      </c>
      <c r="E124" s="10">
        <f t="shared" si="4"/>
        <v>99.999102744703947</v>
      </c>
    </row>
    <row r="125" spans="1:5" ht="38.25" hidden="1" x14ac:dyDescent="0.25">
      <c r="A125" s="73" t="s">
        <v>241</v>
      </c>
      <c r="B125" s="20" t="s">
        <v>240</v>
      </c>
      <c r="C125" s="11">
        <v>2046.7</v>
      </c>
      <c r="D125" s="9">
        <v>2046.7</v>
      </c>
      <c r="E125" s="10">
        <f t="shared" si="4"/>
        <v>100</v>
      </c>
    </row>
    <row r="126" spans="1:5" ht="38.25" hidden="1" x14ac:dyDescent="0.25">
      <c r="A126" s="73" t="s">
        <v>243</v>
      </c>
      <c r="B126" s="20" t="s">
        <v>242</v>
      </c>
      <c r="C126" s="11">
        <v>7598.4</v>
      </c>
      <c r="D126" s="9">
        <v>6100.7</v>
      </c>
      <c r="E126" s="10">
        <f t="shared" si="4"/>
        <v>80.289271425563285</v>
      </c>
    </row>
    <row r="127" spans="1:5" ht="38.25" hidden="1" x14ac:dyDescent="0.25">
      <c r="A127" s="73" t="s">
        <v>245</v>
      </c>
      <c r="B127" s="20" t="s">
        <v>244</v>
      </c>
      <c r="C127" s="11">
        <v>1580.07</v>
      </c>
      <c r="D127" s="9">
        <v>1484</v>
      </c>
      <c r="E127" s="10">
        <f t="shared" si="4"/>
        <v>93.919889625143199</v>
      </c>
    </row>
    <row r="128" spans="1:5" ht="38.25" hidden="1" x14ac:dyDescent="0.25">
      <c r="A128" s="73" t="s">
        <v>247</v>
      </c>
      <c r="B128" s="20" t="s">
        <v>246</v>
      </c>
      <c r="C128" s="11">
        <v>800</v>
      </c>
      <c r="D128" s="9">
        <v>795.9</v>
      </c>
      <c r="E128" s="10">
        <f t="shared" si="4"/>
        <v>99.487499999999997</v>
      </c>
    </row>
    <row r="129" spans="1:5" ht="25.5" hidden="1" x14ac:dyDescent="0.25">
      <c r="A129" s="73" t="s">
        <v>249</v>
      </c>
      <c r="B129" s="20" t="s">
        <v>248</v>
      </c>
      <c r="C129" s="11">
        <v>496.3</v>
      </c>
      <c r="D129" s="9">
        <v>451.8</v>
      </c>
      <c r="E129" s="10">
        <f t="shared" si="4"/>
        <v>91.033649002619384</v>
      </c>
    </row>
    <row r="130" spans="1:5" ht="25.5" hidden="1" x14ac:dyDescent="0.25">
      <c r="A130" s="73" t="s">
        <v>251</v>
      </c>
      <c r="B130" s="20" t="s">
        <v>250</v>
      </c>
      <c r="C130" s="11">
        <v>800</v>
      </c>
      <c r="D130" s="9">
        <v>738.3</v>
      </c>
      <c r="E130" s="10">
        <f t="shared" si="4"/>
        <v>92.287499999999994</v>
      </c>
    </row>
    <row r="131" spans="1:5" x14ac:dyDescent="0.25">
      <c r="A131" s="64" t="s">
        <v>253</v>
      </c>
      <c r="B131" s="6" t="s">
        <v>252</v>
      </c>
      <c r="C131" s="7">
        <f>C132+C133+C135+C134+C136+C137</f>
        <v>557399.25</v>
      </c>
      <c r="D131" s="7">
        <f>D132+D133+D135+D134+D136+D137</f>
        <v>552258.80000000005</v>
      </c>
      <c r="E131" s="8">
        <f t="shared" si="4"/>
        <v>99.077779526972819</v>
      </c>
    </row>
    <row r="132" spans="1:5" ht="51" hidden="1" x14ac:dyDescent="0.25">
      <c r="A132" s="58" t="s">
        <v>255</v>
      </c>
      <c r="B132" s="17" t="s">
        <v>254</v>
      </c>
      <c r="C132" s="19">
        <v>16454.8</v>
      </c>
      <c r="D132" s="9">
        <v>11606.8</v>
      </c>
      <c r="E132" s="10">
        <f t="shared" si="4"/>
        <v>70.537472348494063</v>
      </c>
    </row>
    <row r="133" spans="1:5" ht="38.25" hidden="1" x14ac:dyDescent="0.25">
      <c r="A133" s="75" t="s">
        <v>257</v>
      </c>
      <c r="B133" s="17" t="s">
        <v>256</v>
      </c>
      <c r="C133" s="21">
        <v>4893.8</v>
      </c>
      <c r="D133" s="9">
        <v>4893.8</v>
      </c>
      <c r="E133" s="10">
        <f t="shared" si="4"/>
        <v>100</v>
      </c>
    </row>
    <row r="134" spans="1:5" ht="38.25" hidden="1" x14ac:dyDescent="0.25">
      <c r="A134" s="58" t="s">
        <v>259</v>
      </c>
      <c r="B134" s="17" t="s">
        <v>258</v>
      </c>
      <c r="C134" s="25">
        <v>28.9</v>
      </c>
      <c r="D134" s="9">
        <v>28.9</v>
      </c>
      <c r="E134" s="10">
        <f t="shared" si="4"/>
        <v>100</v>
      </c>
    </row>
    <row r="135" spans="1:5" ht="38.25" hidden="1" x14ac:dyDescent="0.25">
      <c r="A135" s="75" t="s">
        <v>261</v>
      </c>
      <c r="B135" s="17" t="s">
        <v>260</v>
      </c>
      <c r="C135" s="9">
        <v>9712.9</v>
      </c>
      <c r="D135" s="9">
        <v>9712.9</v>
      </c>
      <c r="E135" s="10">
        <f t="shared" si="4"/>
        <v>100</v>
      </c>
    </row>
    <row r="136" spans="1:5" ht="25.5" hidden="1" x14ac:dyDescent="0.25">
      <c r="A136" s="58" t="s">
        <v>263</v>
      </c>
      <c r="B136" s="17" t="s">
        <v>262</v>
      </c>
      <c r="C136" s="11">
        <v>3815.3</v>
      </c>
      <c r="D136" s="9">
        <v>3815.3</v>
      </c>
      <c r="E136" s="10">
        <f t="shared" si="4"/>
        <v>100</v>
      </c>
    </row>
    <row r="137" spans="1:5" hidden="1" x14ac:dyDescent="0.25">
      <c r="A137" s="58" t="s">
        <v>265</v>
      </c>
      <c r="B137" s="17" t="s">
        <v>264</v>
      </c>
      <c r="C137" s="9">
        <f>C138+C139+C140+C141+C142+C143+C144</f>
        <v>522493.55000000005</v>
      </c>
      <c r="D137" s="9">
        <f>D138+D139+D140+D141+D142+D143+D144</f>
        <v>522201.10000000003</v>
      </c>
      <c r="E137" s="10">
        <f t="shared" si="4"/>
        <v>99.944028017187961</v>
      </c>
    </row>
    <row r="138" spans="1:5" ht="38.25" hidden="1" x14ac:dyDescent="0.25">
      <c r="A138" s="58" t="s">
        <v>267</v>
      </c>
      <c r="B138" s="17" t="s">
        <v>266</v>
      </c>
      <c r="C138" s="11">
        <v>673.4</v>
      </c>
      <c r="D138" s="9">
        <v>673.4</v>
      </c>
      <c r="E138" s="10">
        <f t="shared" si="4"/>
        <v>100</v>
      </c>
    </row>
    <row r="139" spans="1:5" ht="76.5" hidden="1" x14ac:dyDescent="0.25">
      <c r="A139" s="58" t="s">
        <v>269</v>
      </c>
      <c r="B139" s="17" t="s">
        <v>268</v>
      </c>
      <c r="C139" s="9">
        <v>362829.7</v>
      </c>
      <c r="D139" s="9">
        <v>362829.7</v>
      </c>
      <c r="E139" s="10">
        <f t="shared" si="4"/>
        <v>100</v>
      </c>
    </row>
    <row r="140" spans="1:5" ht="38.25" hidden="1" x14ac:dyDescent="0.25">
      <c r="A140" s="58" t="s">
        <v>271</v>
      </c>
      <c r="B140" s="17" t="s">
        <v>270</v>
      </c>
      <c r="C140" s="21">
        <v>13312.9</v>
      </c>
      <c r="D140" s="9">
        <v>13312.9</v>
      </c>
      <c r="E140" s="10">
        <f t="shared" si="4"/>
        <v>100</v>
      </c>
    </row>
    <row r="141" spans="1:5" ht="51" hidden="1" x14ac:dyDescent="0.25">
      <c r="A141" s="58" t="s">
        <v>273</v>
      </c>
      <c r="B141" s="17" t="s">
        <v>272</v>
      </c>
      <c r="C141" s="11">
        <v>398.25</v>
      </c>
      <c r="D141" s="9">
        <v>398.3</v>
      </c>
      <c r="E141" s="10">
        <f t="shared" si="4"/>
        <v>100.01255492780916</v>
      </c>
    </row>
    <row r="142" spans="1:5" ht="51" hidden="1" x14ac:dyDescent="0.25">
      <c r="A142" s="58" t="s">
        <v>275</v>
      </c>
      <c r="B142" s="17" t="s">
        <v>274</v>
      </c>
      <c r="C142" s="9">
        <v>132535.20000000001</v>
      </c>
      <c r="D142" s="9">
        <v>132535.20000000001</v>
      </c>
      <c r="E142" s="10">
        <f t="shared" si="4"/>
        <v>100</v>
      </c>
    </row>
    <row r="143" spans="1:5" ht="76.5" hidden="1" x14ac:dyDescent="0.25">
      <c r="A143" s="76" t="s">
        <v>277</v>
      </c>
      <c r="B143" s="17" t="s">
        <v>276</v>
      </c>
      <c r="C143" s="26">
        <v>4914</v>
      </c>
      <c r="D143" s="9">
        <v>4621.5</v>
      </c>
      <c r="E143" s="10">
        <f t="shared" si="4"/>
        <v>94.047619047619051</v>
      </c>
    </row>
    <row r="144" spans="1:5" ht="63.75" hidden="1" x14ac:dyDescent="0.25">
      <c r="A144" s="75" t="s">
        <v>279</v>
      </c>
      <c r="B144" s="17" t="s">
        <v>278</v>
      </c>
      <c r="C144" s="11">
        <v>7830.1</v>
      </c>
      <c r="D144" s="9">
        <v>7830.1</v>
      </c>
      <c r="E144" s="10">
        <f t="shared" si="4"/>
        <v>100</v>
      </c>
    </row>
    <row r="145" spans="1:5" x14ac:dyDescent="0.25">
      <c r="A145" s="64" t="s">
        <v>281</v>
      </c>
      <c r="B145" s="6" t="s">
        <v>280</v>
      </c>
      <c r="C145" s="7">
        <f>C146+C147</f>
        <v>4920.8</v>
      </c>
      <c r="D145" s="7">
        <f>D146+D147</f>
        <v>4533.7</v>
      </c>
      <c r="E145" s="8">
        <f t="shared" si="4"/>
        <v>92.133392944236704</v>
      </c>
    </row>
    <row r="146" spans="1:5" ht="25.5" hidden="1" x14ac:dyDescent="0.25">
      <c r="A146" s="58" t="s">
        <v>283</v>
      </c>
      <c r="B146" s="17" t="s">
        <v>282</v>
      </c>
      <c r="C146" s="9">
        <v>118.5</v>
      </c>
      <c r="D146" s="9">
        <v>118.5</v>
      </c>
      <c r="E146" s="10">
        <f t="shared" si="4"/>
        <v>100</v>
      </c>
    </row>
    <row r="147" spans="1:5" ht="25.5" hidden="1" x14ac:dyDescent="0.25">
      <c r="A147" s="58" t="s">
        <v>285</v>
      </c>
      <c r="B147" s="17" t="s">
        <v>284</v>
      </c>
      <c r="C147" s="9">
        <f>C148+C149+C150+C151+C152+C153+C154+C155+C156+C157</f>
        <v>4802.3</v>
      </c>
      <c r="D147" s="9">
        <f>D148+D149+D150+D151+D152+D153+D154+D155+D156+D157</f>
        <v>4415.2</v>
      </c>
      <c r="E147" s="10">
        <f t="shared" si="4"/>
        <v>91.939279095433434</v>
      </c>
    </row>
    <row r="148" spans="1:5" ht="38.25" hidden="1" x14ac:dyDescent="0.25">
      <c r="A148" s="58" t="s">
        <v>287</v>
      </c>
      <c r="B148" s="17" t="s">
        <v>286</v>
      </c>
      <c r="C148" s="9">
        <v>688.2</v>
      </c>
      <c r="D148" s="9">
        <v>688.2</v>
      </c>
      <c r="E148" s="10">
        <f t="shared" si="4"/>
        <v>100</v>
      </c>
    </row>
    <row r="149" spans="1:5" ht="38.25" hidden="1" x14ac:dyDescent="0.25">
      <c r="A149" s="58" t="s">
        <v>289</v>
      </c>
      <c r="B149" s="17" t="s">
        <v>288</v>
      </c>
      <c r="C149" s="9">
        <v>1500</v>
      </c>
      <c r="D149" s="9">
        <v>1216.5</v>
      </c>
      <c r="E149" s="10">
        <f t="shared" si="4"/>
        <v>81.100000000000009</v>
      </c>
    </row>
    <row r="150" spans="1:5" ht="25.5" hidden="1" x14ac:dyDescent="0.25">
      <c r="A150" s="58" t="s">
        <v>291</v>
      </c>
      <c r="B150" s="17" t="s">
        <v>290</v>
      </c>
      <c r="C150" s="9">
        <v>2000</v>
      </c>
      <c r="D150" s="9">
        <v>1910</v>
      </c>
      <c r="E150" s="10">
        <f t="shared" si="4"/>
        <v>95.5</v>
      </c>
    </row>
    <row r="151" spans="1:5" ht="63.75" hidden="1" x14ac:dyDescent="0.25">
      <c r="A151" s="58" t="s">
        <v>293</v>
      </c>
      <c r="B151" s="17" t="s">
        <v>292</v>
      </c>
      <c r="C151" s="9">
        <v>113.1</v>
      </c>
      <c r="D151" s="9">
        <v>112.9</v>
      </c>
      <c r="E151" s="10">
        <f t="shared" si="4"/>
        <v>99.823165340406732</v>
      </c>
    </row>
    <row r="152" spans="1:5" ht="63.75" hidden="1" x14ac:dyDescent="0.25">
      <c r="A152" s="58" t="s">
        <v>295</v>
      </c>
      <c r="B152" s="17" t="s">
        <v>294</v>
      </c>
      <c r="C152" s="9">
        <v>54.7</v>
      </c>
      <c r="D152" s="9">
        <v>54.6</v>
      </c>
      <c r="E152" s="10">
        <f t="shared" si="4"/>
        <v>99.817184643510046</v>
      </c>
    </row>
    <row r="153" spans="1:5" ht="63.75" hidden="1" x14ac:dyDescent="0.25">
      <c r="A153" s="58" t="s">
        <v>297</v>
      </c>
      <c r="B153" s="17" t="s">
        <v>296</v>
      </c>
      <c r="C153" s="9">
        <v>308</v>
      </c>
      <c r="D153" s="9">
        <v>295</v>
      </c>
      <c r="E153" s="10">
        <f t="shared" si="4"/>
        <v>95.779220779220779</v>
      </c>
    </row>
    <row r="154" spans="1:5" ht="63.75" hidden="1" x14ac:dyDescent="0.25">
      <c r="A154" s="58" t="s">
        <v>299</v>
      </c>
      <c r="B154" s="17" t="s">
        <v>298</v>
      </c>
      <c r="C154" s="9">
        <v>46.6</v>
      </c>
      <c r="D154" s="9">
        <v>46.5</v>
      </c>
      <c r="E154" s="10">
        <f t="shared" si="4"/>
        <v>99.785407725321889</v>
      </c>
    </row>
    <row r="155" spans="1:5" ht="63.75" hidden="1" x14ac:dyDescent="0.25">
      <c r="A155" s="58" t="s">
        <v>301</v>
      </c>
      <c r="B155" s="17" t="s">
        <v>300</v>
      </c>
      <c r="C155" s="9">
        <v>54.8</v>
      </c>
      <c r="D155" s="9">
        <v>54.7</v>
      </c>
      <c r="E155" s="10">
        <f t="shared" si="4"/>
        <v>99.81751824817519</v>
      </c>
    </row>
    <row r="156" spans="1:5" ht="51" hidden="1" x14ac:dyDescent="0.25">
      <c r="A156" s="58" t="s">
        <v>303</v>
      </c>
      <c r="B156" s="17" t="s">
        <v>302</v>
      </c>
      <c r="C156" s="9">
        <v>9.1999999999999993</v>
      </c>
      <c r="D156" s="9">
        <v>9.1</v>
      </c>
      <c r="E156" s="10">
        <f t="shared" si="4"/>
        <v>98.913043478260875</v>
      </c>
    </row>
    <row r="157" spans="1:5" ht="51" hidden="1" x14ac:dyDescent="0.25">
      <c r="A157" s="58" t="s">
        <v>305</v>
      </c>
      <c r="B157" s="17" t="s">
        <v>304</v>
      </c>
      <c r="C157" s="9">
        <v>27.7</v>
      </c>
      <c r="D157" s="9">
        <v>27.7</v>
      </c>
      <c r="E157" s="10">
        <f t="shared" si="4"/>
        <v>100</v>
      </c>
    </row>
    <row r="158" spans="1:5" ht="25.5" x14ac:dyDescent="0.25">
      <c r="A158" s="64" t="s">
        <v>307</v>
      </c>
      <c r="B158" s="6" t="s">
        <v>306</v>
      </c>
      <c r="C158" s="7">
        <f>C159</f>
        <v>534.79999999999995</v>
      </c>
      <c r="D158" s="7">
        <f>D159</f>
        <v>486.8</v>
      </c>
      <c r="E158" s="8">
        <f t="shared" si="4"/>
        <v>91.024682124158574</v>
      </c>
    </row>
    <row r="159" spans="1:5" ht="24" x14ac:dyDescent="0.25">
      <c r="A159" s="65" t="s">
        <v>309</v>
      </c>
      <c r="B159" s="3" t="s">
        <v>308</v>
      </c>
      <c r="C159" s="9">
        <v>534.79999999999995</v>
      </c>
      <c r="D159" s="9">
        <v>486.8</v>
      </c>
      <c r="E159" s="10">
        <f t="shared" si="4"/>
        <v>91.024682124158574</v>
      </c>
    </row>
    <row r="160" spans="1:5" x14ac:dyDescent="0.25">
      <c r="A160" s="64" t="s">
        <v>311</v>
      </c>
      <c r="B160" s="6" t="s">
        <v>310</v>
      </c>
      <c r="C160" s="7">
        <f>C161</f>
        <v>4189.05</v>
      </c>
      <c r="D160" s="7">
        <f>D161</f>
        <v>3728.3</v>
      </c>
      <c r="E160" s="8">
        <f t="shared" si="4"/>
        <v>89.001086165120967</v>
      </c>
    </row>
    <row r="161" spans="1:5" x14ac:dyDescent="0.25">
      <c r="A161" s="65" t="s">
        <v>313</v>
      </c>
      <c r="B161" s="3" t="s">
        <v>312</v>
      </c>
      <c r="C161" s="9">
        <v>4189.05</v>
      </c>
      <c r="D161" s="9">
        <v>3728.3</v>
      </c>
      <c r="E161" s="10">
        <f t="shared" ref="E161:E164" si="5">D161/C161*100</f>
        <v>89.001086165120967</v>
      </c>
    </row>
    <row r="162" spans="1:5" ht="38.25" x14ac:dyDescent="0.25">
      <c r="A162" s="64" t="s">
        <v>315</v>
      </c>
      <c r="B162" s="6" t="s">
        <v>314</v>
      </c>
      <c r="C162" s="7"/>
      <c r="D162" s="7">
        <f>D163</f>
        <v>-1458.9</v>
      </c>
      <c r="E162" s="10"/>
    </row>
    <row r="163" spans="1:5" ht="23.25" customHeight="1" x14ac:dyDescent="0.25">
      <c r="A163" s="65" t="s">
        <v>317</v>
      </c>
      <c r="B163" s="3" t="s">
        <v>316</v>
      </c>
      <c r="C163" s="9"/>
      <c r="D163" s="9">
        <v>-1458.9</v>
      </c>
      <c r="E163" s="10"/>
    </row>
    <row r="164" spans="1:5" hidden="1" x14ac:dyDescent="0.25">
      <c r="A164" s="64" t="s">
        <v>443</v>
      </c>
      <c r="B164" s="6"/>
      <c r="C164" s="7">
        <f>C8+C89</f>
        <v>1544116.1700000002</v>
      </c>
      <c r="D164" s="7">
        <f>D8+D89</f>
        <v>1537813.2</v>
      </c>
      <c r="E164" s="8">
        <f>D164/C164*100</f>
        <v>99.591807266677336</v>
      </c>
    </row>
    <row r="165" spans="1:5" ht="41.25" customHeight="1" x14ac:dyDescent="0.25"/>
    <row r="166" spans="1:5" ht="15.75" x14ac:dyDescent="0.25">
      <c r="A166" s="63" t="s">
        <v>411</v>
      </c>
      <c r="B166" s="63"/>
      <c r="C166" s="63"/>
      <c r="D166" s="63"/>
      <c r="E166" s="63"/>
    </row>
    <row r="167" spans="1:5" x14ac:dyDescent="0.25">
      <c r="E167" s="2" t="s">
        <v>1</v>
      </c>
    </row>
    <row r="168" spans="1:5" ht="51" x14ac:dyDescent="0.25">
      <c r="A168" s="55" t="s">
        <v>414</v>
      </c>
      <c r="B168" s="56" t="s">
        <v>413</v>
      </c>
      <c r="C168" s="6" t="s">
        <v>4</v>
      </c>
      <c r="D168" s="27" t="s">
        <v>5</v>
      </c>
      <c r="E168" s="6" t="s">
        <v>319</v>
      </c>
    </row>
    <row r="169" spans="1:5" x14ac:dyDescent="0.25">
      <c r="A169" s="28">
        <v>1</v>
      </c>
      <c r="B169" s="28">
        <v>2</v>
      </c>
      <c r="C169" s="42" t="s">
        <v>409</v>
      </c>
      <c r="D169" s="28">
        <v>4</v>
      </c>
      <c r="E169" s="28">
        <v>5</v>
      </c>
    </row>
    <row r="170" spans="1:5" x14ac:dyDescent="0.25">
      <c r="A170" s="29" t="s">
        <v>412</v>
      </c>
      <c r="B170" s="36" t="s">
        <v>320</v>
      </c>
      <c r="C170" s="43">
        <f>C171+C179+C184+C189+C194+C201+C204+C208+C212+C214</f>
        <v>1606422.6600000004</v>
      </c>
      <c r="D170" s="43">
        <f>D171+D179+D184+D189+D194+D201+D204+D208+D212+D214</f>
        <v>1528169.18</v>
      </c>
      <c r="E170" s="43">
        <f>D170/C170*100</f>
        <v>95.12871164304913</v>
      </c>
    </row>
    <row r="171" spans="1:5" x14ac:dyDescent="0.25">
      <c r="A171" s="30" t="s">
        <v>321</v>
      </c>
      <c r="B171" s="37" t="s">
        <v>366</v>
      </c>
      <c r="C171" s="44">
        <f>C172+C173+C174+C176+C177+C178+C175</f>
        <v>130216.23</v>
      </c>
      <c r="D171" s="44">
        <f>D172+D173+D174+D176+D177+D178+D175</f>
        <v>120965.47</v>
      </c>
      <c r="E171" s="43">
        <f t="shared" ref="E171:E215" si="6">D171/C171*100</f>
        <v>92.895847161294725</v>
      </c>
    </row>
    <row r="172" spans="1:5" ht="30" x14ac:dyDescent="0.25">
      <c r="A172" s="31" t="s">
        <v>322</v>
      </c>
      <c r="B172" s="38" t="s">
        <v>367</v>
      </c>
      <c r="C172" s="45">
        <v>3076.3</v>
      </c>
      <c r="D172" s="45">
        <v>2950.21</v>
      </c>
      <c r="E172" s="46">
        <f t="shared" si="6"/>
        <v>95.901245002112915</v>
      </c>
    </row>
    <row r="173" spans="1:5" ht="45" x14ac:dyDescent="0.25">
      <c r="A173" s="31" t="s">
        <v>323</v>
      </c>
      <c r="B173" s="38" t="s">
        <v>368</v>
      </c>
      <c r="C173" s="45">
        <v>587.5</v>
      </c>
      <c r="D173" s="45">
        <v>547.96</v>
      </c>
      <c r="E173" s="46">
        <f t="shared" si="6"/>
        <v>93.269787234042553</v>
      </c>
    </row>
    <row r="174" spans="1:5" ht="45" x14ac:dyDescent="0.25">
      <c r="A174" s="31" t="s">
        <v>324</v>
      </c>
      <c r="B174" s="38" t="s">
        <v>369</v>
      </c>
      <c r="C174" s="45">
        <v>34241.379999999997</v>
      </c>
      <c r="D174" s="45">
        <v>31271.55</v>
      </c>
      <c r="E174" s="46">
        <f t="shared" si="6"/>
        <v>91.3267806379299</v>
      </c>
    </row>
    <row r="175" spans="1:5" x14ac:dyDescent="0.25">
      <c r="A175" s="32" t="s">
        <v>325</v>
      </c>
      <c r="B175" s="39" t="s">
        <v>370</v>
      </c>
      <c r="C175" s="47">
        <v>28.9</v>
      </c>
      <c r="D175" s="47">
        <v>14.2</v>
      </c>
      <c r="E175" s="46">
        <f t="shared" si="6"/>
        <v>49.134948096885807</v>
      </c>
    </row>
    <row r="176" spans="1:5" ht="30" x14ac:dyDescent="0.25">
      <c r="A176" s="33" t="s">
        <v>326</v>
      </c>
      <c r="B176" s="57" t="s">
        <v>371</v>
      </c>
      <c r="C176" s="48">
        <v>12852.05</v>
      </c>
      <c r="D176" s="49">
        <v>11588.91</v>
      </c>
      <c r="E176" s="46">
        <f t="shared" si="6"/>
        <v>90.171684672873198</v>
      </c>
    </row>
    <row r="177" spans="1:5" x14ac:dyDescent="0.25">
      <c r="A177" s="31" t="s">
        <v>327</v>
      </c>
      <c r="B177" s="40" t="s">
        <v>372</v>
      </c>
      <c r="C177" s="45">
        <v>0</v>
      </c>
      <c r="D177" s="45">
        <v>0</v>
      </c>
      <c r="E177" s="46">
        <v>0</v>
      </c>
    </row>
    <row r="178" spans="1:5" x14ac:dyDescent="0.25">
      <c r="A178" s="31" t="s">
        <v>328</v>
      </c>
      <c r="B178" s="38" t="s">
        <v>373</v>
      </c>
      <c r="C178" s="50">
        <v>79430.100000000006</v>
      </c>
      <c r="D178" s="49">
        <v>74592.639999999999</v>
      </c>
      <c r="E178" s="46">
        <f t="shared" si="6"/>
        <v>93.909789865554743</v>
      </c>
    </row>
    <row r="179" spans="1:5" ht="28.5" x14ac:dyDescent="0.25">
      <c r="A179" s="30" t="s">
        <v>329</v>
      </c>
      <c r="B179" s="37" t="s">
        <v>374</v>
      </c>
      <c r="C179" s="44">
        <f>C180+C181+C182+C183</f>
        <v>15396.099999999999</v>
      </c>
      <c r="D179" s="44">
        <f>D180+D181+D182+D183</f>
        <v>14429.63</v>
      </c>
      <c r="E179" s="43">
        <f t="shared" si="6"/>
        <v>93.722631055916764</v>
      </c>
    </row>
    <row r="180" spans="1:5" x14ac:dyDescent="0.25">
      <c r="A180" s="31" t="s">
        <v>330</v>
      </c>
      <c r="B180" s="38" t="s">
        <v>375</v>
      </c>
      <c r="C180" s="51">
        <v>4086.6</v>
      </c>
      <c r="D180" s="51">
        <v>4076.65</v>
      </c>
      <c r="E180" s="46">
        <f t="shared" si="6"/>
        <v>99.756521313561393</v>
      </c>
    </row>
    <row r="181" spans="1:5" ht="30" x14ac:dyDescent="0.25">
      <c r="A181" s="31" t="s">
        <v>331</v>
      </c>
      <c r="B181" s="38" t="s">
        <v>376</v>
      </c>
      <c r="C181" s="45">
        <v>8582.6299999999992</v>
      </c>
      <c r="D181" s="45">
        <v>8129.23</v>
      </c>
      <c r="E181" s="46">
        <f t="shared" si="6"/>
        <v>94.717237024082365</v>
      </c>
    </row>
    <row r="182" spans="1:5" x14ac:dyDescent="0.25">
      <c r="A182" s="31" t="s">
        <v>332</v>
      </c>
      <c r="B182" s="41" t="s">
        <v>377</v>
      </c>
      <c r="C182" s="45">
        <v>2666.87</v>
      </c>
      <c r="D182" s="45">
        <v>2165.4699999999998</v>
      </c>
      <c r="E182" s="46">
        <f t="shared" si="6"/>
        <v>81.198933581314421</v>
      </c>
    </row>
    <row r="183" spans="1:5" x14ac:dyDescent="0.25">
      <c r="A183" s="31" t="s">
        <v>333</v>
      </c>
      <c r="B183" s="41" t="s">
        <v>378</v>
      </c>
      <c r="C183" s="45">
        <v>60</v>
      </c>
      <c r="D183" s="45">
        <v>58.28</v>
      </c>
      <c r="E183" s="46">
        <f t="shared" si="6"/>
        <v>97.13333333333334</v>
      </c>
    </row>
    <row r="184" spans="1:5" x14ac:dyDescent="0.25">
      <c r="A184" s="30" t="s">
        <v>334</v>
      </c>
      <c r="B184" s="37" t="s">
        <v>379</v>
      </c>
      <c r="C184" s="44">
        <f>+C187+C185+C188+C186</f>
        <v>173827.7</v>
      </c>
      <c r="D184" s="44">
        <f>+D187+D185+D188+D186</f>
        <v>159170.60999999999</v>
      </c>
      <c r="E184" s="43">
        <f t="shared" si="6"/>
        <v>91.56803547420806</v>
      </c>
    </row>
    <row r="185" spans="1:5" x14ac:dyDescent="0.25">
      <c r="A185" s="31" t="s">
        <v>335</v>
      </c>
      <c r="B185" s="41" t="s">
        <v>380</v>
      </c>
      <c r="C185" s="45">
        <v>100</v>
      </c>
      <c r="D185" s="45">
        <v>96.93</v>
      </c>
      <c r="E185" s="46">
        <f t="shared" si="6"/>
        <v>96.93</v>
      </c>
    </row>
    <row r="186" spans="1:5" x14ac:dyDescent="0.25">
      <c r="A186" s="31" t="s">
        <v>336</v>
      </c>
      <c r="B186" s="41" t="s">
        <v>381</v>
      </c>
      <c r="C186" s="45">
        <v>34273.83</v>
      </c>
      <c r="D186" s="45">
        <v>27549.360000000001</v>
      </c>
      <c r="E186" s="46">
        <f t="shared" si="6"/>
        <v>80.38016177357477</v>
      </c>
    </row>
    <row r="187" spans="1:5" x14ac:dyDescent="0.25">
      <c r="A187" s="31" t="s">
        <v>337</v>
      </c>
      <c r="B187" s="38" t="s">
        <v>382</v>
      </c>
      <c r="C187" s="45">
        <v>133754.53</v>
      </c>
      <c r="D187" s="45">
        <v>126526.74</v>
      </c>
      <c r="E187" s="46">
        <f t="shared" si="6"/>
        <v>94.59622788102952</v>
      </c>
    </row>
    <row r="188" spans="1:5" x14ac:dyDescent="0.25">
      <c r="A188" s="34" t="s">
        <v>338</v>
      </c>
      <c r="B188" s="41" t="s">
        <v>383</v>
      </c>
      <c r="C188" s="45">
        <v>5699.34</v>
      </c>
      <c r="D188" s="45">
        <v>4997.58</v>
      </c>
      <c r="E188" s="46">
        <f t="shared" si="6"/>
        <v>87.686995336302104</v>
      </c>
    </row>
    <row r="189" spans="1:5" x14ac:dyDescent="0.25">
      <c r="A189" s="30" t="s">
        <v>339</v>
      </c>
      <c r="B189" s="37" t="s">
        <v>384</v>
      </c>
      <c r="C189" s="44">
        <f>C190+C191+C192+C193</f>
        <v>122146.82999999999</v>
      </c>
      <c r="D189" s="44">
        <f t="shared" ref="D189" si="7">D190+D191+D192+D193</f>
        <v>114240.01000000001</v>
      </c>
      <c r="E189" s="43">
        <f t="shared" si="6"/>
        <v>93.526790666610026</v>
      </c>
    </row>
    <row r="190" spans="1:5" x14ac:dyDescent="0.25">
      <c r="A190" s="31" t="s">
        <v>340</v>
      </c>
      <c r="B190" s="38" t="s">
        <v>385</v>
      </c>
      <c r="C190" s="45">
        <v>4069.2</v>
      </c>
      <c r="D190" s="45">
        <v>4020</v>
      </c>
      <c r="E190" s="46">
        <f t="shared" si="6"/>
        <v>98.79091713358892</v>
      </c>
    </row>
    <row r="191" spans="1:5" x14ac:dyDescent="0.25">
      <c r="A191" s="31" t="s">
        <v>341</v>
      </c>
      <c r="B191" s="38" t="s">
        <v>386</v>
      </c>
      <c r="C191" s="45">
        <v>5889.13</v>
      </c>
      <c r="D191" s="45">
        <v>5739.32</v>
      </c>
      <c r="E191" s="46">
        <f t="shared" si="6"/>
        <v>97.45616075719164</v>
      </c>
    </row>
    <row r="192" spans="1:5" x14ac:dyDescent="0.25">
      <c r="A192" s="31" t="s">
        <v>342</v>
      </c>
      <c r="B192" s="41" t="s">
        <v>387</v>
      </c>
      <c r="C192" s="45">
        <v>83194.679999999993</v>
      </c>
      <c r="D192" s="45">
        <v>76053.62</v>
      </c>
      <c r="E192" s="46">
        <f t="shared" si="6"/>
        <v>91.41644634007848</v>
      </c>
    </row>
    <row r="193" spans="1:5" x14ac:dyDescent="0.25">
      <c r="A193" s="31" t="s">
        <v>343</v>
      </c>
      <c r="B193" s="41" t="s">
        <v>388</v>
      </c>
      <c r="C193" s="45">
        <v>28993.82</v>
      </c>
      <c r="D193" s="45">
        <v>28427.07</v>
      </c>
      <c r="E193" s="46">
        <f t="shared" si="6"/>
        <v>98.045273096128767</v>
      </c>
    </row>
    <row r="194" spans="1:5" x14ac:dyDescent="0.25">
      <c r="A194" s="30" t="s">
        <v>344</v>
      </c>
      <c r="B194" s="37" t="s">
        <v>389</v>
      </c>
      <c r="C194" s="43">
        <f>C195+C196+C198+C199+C200+C197</f>
        <v>959731.65000000014</v>
      </c>
      <c r="D194" s="44">
        <f>D195+D196+D198+D199+D200+D197</f>
        <v>921495.82000000007</v>
      </c>
      <c r="E194" s="43">
        <f t="shared" si="6"/>
        <v>96.015987385640557</v>
      </c>
    </row>
    <row r="195" spans="1:5" x14ac:dyDescent="0.25">
      <c r="A195" s="31" t="s">
        <v>345</v>
      </c>
      <c r="B195" s="38" t="s">
        <v>390</v>
      </c>
      <c r="C195" s="46">
        <v>347899.37</v>
      </c>
      <c r="D195" s="45">
        <v>321584.57</v>
      </c>
      <c r="E195" s="46">
        <f t="shared" si="6"/>
        <v>92.436088631031438</v>
      </c>
    </row>
    <row r="196" spans="1:5" x14ac:dyDescent="0.25">
      <c r="A196" s="31" t="s">
        <v>346</v>
      </c>
      <c r="B196" s="38" t="s">
        <v>391</v>
      </c>
      <c r="C196" s="46">
        <v>507299.46</v>
      </c>
      <c r="D196" s="45">
        <v>498552.12</v>
      </c>
      <c r="E196" s="46">
        <f t="shared" si="6"/>
        <v>98.275704846995097</v>
      </c>
    </row>
    <row r="197" spans="1:5" x14ac:dyDescent="0.25">
      <c r="A197" s="31" t="s">
        <v>347</v>
      </c>
      <c r="B197" s="38" t="s">
        <v>392</v>
      </c>
      <c r="C197" s="46">
        <v>74891.539999999994</v>
      </c>
      <c r="D197" s="46">
        <v>73127.19</v>
      </c>
      <c r="E197" s="46">
        <f t="shared" si="6"/>
        <v>97.644126426028905</v>
      </c>
    </row>
    <row r="198" spans="1:5" ht="30" x14ac:dyDescent="0.25">
      <c r="A198" s="31" t="s">
        <v>348</v>
      </c>
      <c r="B198" s="38" t="s">
        <v>393</v>
      </c>
      <c r="C198" s="46">
        <v>43.5</v>
      </c>
      <c r="D198" s="46">
        <v>20.73</v>
      </c>
      <c r="E198" s="46">
        <f t="shared" si="6"/>
        <v>47.655172413793103</v>
      </c>
    </row>
    <row r="199" spans="1:5" x14ac:dyDescent="0.25">
      <c r="A199" s="31" t="s">
        <v>349</v>
      </c>
      <c r="B199" s="38" t="s">
        <v>394</v>
      </c>
      <c r="C199" s="46">
        <v>17954.64</v>
      </c>
      <c r="D199" s="46">
        <v>17819.900000000001</v>
      </c>
      <c r="E199" s="46">
        <f t="shared" si="6"/>
        <v>99.249553318807841</v>
      </c>
    </row>
    <row r="200" spans="1:5" x14ac:dyDescent="0.25">
      <c r="A200" s="31" t="s">
        <v>350</v>
      </c>
      <c r="B200" s="38" t="s">
        <v>395</v>
      </c>
      <c r="C200" s="46">
        <v>11643.14</v>
      </c>
      <c r="D200" s="46">
        <v>10391.31</v>
      </c>
      <c r="E200" s="46">
        <f t="shared" si="6"/>
        <v>89.248347095371187</v>
      </c>
    </row>
    <row r="201" spans="1:5" x14ac:dyDescent="0.25">
      <c r="A201" s="30" t="s">
        <v>351</v>
      </c>
      <c r="B201" s="37" t="s">
        <v>396</v>
      </c>
      <c r="C201" s="43">
        <f>C202+C203</f>
        <v>86756.31</v>
      </c>
      <c r="D201" s="44">
        <f>D202+D203</f>
        <v>85872.47</v>
      </c>
      <c r="E201" s="43">
        <f t="shared" si="6"/>
        <v>98.98123836756082</v>
      </c>
    </row>
    <row r="202" spans="1:5" x14ac:dyDescent="0.25">
      <c r="A202" s="31" t="s">
        <v>352</v>
      </c>
      <c r="B202" s="38" t="s">
        <v>397</v>
      </c>
      <c r="C202" s="46">
        <v>80421.73</v>
      </c>
      <c r="D202" s="45">
        <v>79821.48</v>
      </c>
      <c r="E202" s="46">
        <f t="shared" si="6"/>
        <v>99.253622124269143</v>
      </c>
    </row>
    <row r="203" spans="1:5" x14ac:dyDescent="0.25">
      <c r="A203" s="31" t="s">
        <v>353</v>
      </c>
      <c r="B203" s="38" t="s">
        <v>398</v>
      </c>
      <c r="C203" s="46">
        <v>6334.58</v>
      </c>
      <c r="D203" s="46">
        <v>6050.99</v>
      </c>
      <c r="E203" s="46">
        <f t="shared" si="6"/>
        <v>95.523144391577659</v>
      </c>
    </row>
    <row r="204" spans="1:5" x14ac:dyDescent="0.25">
      <c r="A204" s="30" t="s">
        <v>354</v>
      </c>
      <c r="B204" s="37" t="s">
        <v>399</v>
      </c>
      <c r="C204" s="44">
        <f>C206+C207+C205</f>
        <v>47348.53</v>
      </c>
      <c r="D204" s="44">
        <f>D206+D207+D205</f>
        <v>41723.11</v>
      </c>
      <c r="E204" s="43">
        <f t="shared" si="6"/>
        <v>88.119124289603079</v>
      </c>
    </row>
    <row r="205" spans="1:5" x14ac:dyDescent="0.25">
      <c r="A205" s="31" t="s">
        <v>355</v>
      </c>
      <c r="B205" s="38">
        <v>1001</v>
      </c>
      <c r="C205" s="46">
        <v>6522.6</v>
      </c>
      <c r="D205" s="46">
        <v>6383.66</v>
      </c>
      <c r="E205" s="46">
        <f t="shared" si="6"/>
        <v>97.869867844111241</v>
      </c>
    </row>
    <row r="206" spans="1:5" x14ac:dyDescent="0.25">
      <c r="A206" s="31" t="s">
        <v>356</v>
      </c>
      <c r="B206" s="38" t="s">
        <v>400</v>
      </c>
      <c r="C206" s="46">
        <v>6959</v>
      </c>
      <c r="D206" s="46">
        <v>6633</v>
      </c>
      <c r="E206" s="46">
        <f t="shared" si="6"/>
        <v>95.31541888202328</v>
      </c>
    </row>
    <row r="207" spans="1:5" x14ac:dyDescent="0.25">
      <c r="A207" s="31" t="s">
        <v>357</v>
      </c>
      <c r="B207" s="38" t="s">
        <v>401</v>
      </c>
      <c r="C207" s="46">
        <v>33866.93</v>
      </c>
      <c r="D207" s="45">
        <v>28706.45</v>
      </c>
      <c r="E207" s="46">
        <f t="shared" si="6"/>
        <v>84.762480685435619</v>
      </c>
    </row>
    <row r="208" spans="1:5" x14ac:dyDescent="0.25">
      <c r="A208" s="30" t="s">
        <v>358</v>
      </c>
      <c r="B208" s="37" t="s">
        <v>402</v>
      </c>
      <c r="C208" s="43">
        <f>C209+C211+C210</f>
        <v>65984.010000000009</v>
      </c>
      <c r="D208" s="43">
        <f t="shared" ref="D208" si="8">D209+D211+D210</f>
        <v>65308.900000000009</v>
      </c>
      <c r="E208" s="43">
        <f t="shared" si="6"/>
        <v>98.976858181247238</v>
      </c>
    </row>
    <row r="209" spans="1:5" x14ac:dyDescent="0.25">
      <c r="A209" s="31" t="s">
        <v>359</v>
      </c>
      <c r="B209" s="38" t="s">
        <v>403</v>
      </c>
      <c r="C209" s="46">
        <v>34416.79</v>
      </c>
      <c r="D209" s="45">
        <v>33928.44</v>
      </c>
      <c r="E209" s="43">
        <f t="shared" si="6"/>
        <v>98.581070460086494</v>
      </c>
    </row>
    <row r="210" spans="1:5" x14ac:dyDescent="0.25">
      <c r="A210" s="35" t="s">
        <v>360</v>
      </c>
      <c r="B210" s="38">
        <v>1103</v>
      </c>
      <c r="C210" s="52">
        <v>26548.17</v>
      </c>
      <c r="D210" s="52">
        <v>26452.91</v>
      </c>
      <c r="E210" s="43">
        <f t="shared" si="6"/>
        <v>99.641180540880981</v>
      </c>
    </row>
    <row r="211" spans="1:5" x14ac:dyDescent="0.25">
      <c r="A211" s="31" t="s">
        <v>361</v>
      </c>
      <c r="B211" s="38" t="s">
        <v>404</v>
      </c>
      <c r="C211" s="46">
        <v>5019.05</v>
      </c>
      <c r="D211" s="45">
        <v>4927.55</v>
      </c>
      <c r="E211" s="43">
        <f t="shared" si="6"/>
        <v>98.176945836363458</v>
      </c>
    </row>
    <row r="212" spans="1:5" x14ac:dyDescent="0.25">
      <c r="A212" s="30" t="s">
        <v>362</v>
      </c>
      <c r="B212" s="37" t="s">
        <v>405</v>
      </c>
      <c r="C212" s="43">
        <f>C213</f>
        <v>4970.3</v>
      </c>
      <c r="D212" s="43">
        <f t="shared" ref="D212" si="9">D213</f>
        <v>4936.13</v>
      </c>
      <c r="E212" s="43">
        <f t="shared" si="6"/>
        <v>99.312516347101791</v>
      </c>
    </row>
    <row r="213" spans="1:5" x14ac:dyDescent="0.25">
      <c r="A213" s="31" t="s">
        <v>363</v>
      </c>
      <c r="B213" s="38" t="s">
        <v>406</v>
      </c>
      <c r="C213" s="46">
        <v>4970.3</v>
      </c>
      <c r="D213" s="46">
        <v>4936.13</v>
      </c>
      <c r="E213" s="46">
        <f t="shared" si="6"/>
        <v>99.312516347101791</v>
      </c>
    </row>
    <row r="214" spans="1:5" ht="28.5" x14ac:dyDescent="0.25">
      <c r="A214" s="30" t="s">
        <v>364</v>
      </c>
      <c r="B214" s="37" t="s">
        <v>407</v>
      </c>
      <c r="C214" s="43">
        <f>C215</f>
        <v>45</v>
      </c>
      <c r="D214" s="43">
        <f t="shared" ref="D214" si="10">D215</f>
        <v>27.03</v>
      </c>
      <c r="E214" s="43">
        <f t="shared" si="6"/>
        <v>60.06666666666667</v>
      </c>
    </row>
    <row r="215" spans="1:5" x14ac:dyDescent="0.25">
      <c r="A215" s="31" t="s">
        <v>365</v>
      </c>
      <c r="B215" s="38" t="s">
        <v>408</v>
      </c>
      <c r="C215" s="46">
        <v>45</v>
      </c>
      <c r="D215" s="46">
        <v>27.03</v>
      </c>
      <c r="E215" s="46">
        <f t="shared" si="6"/>
        <v>60.06666666666667</v>
      </c>
    </row>
    <row r="216" spans="1:5" ht="62.25" customHeight="1" x14ac:dyDescent="0.25"/>
    <row r="217" spans="1:5" ht="15.75" x14ac:dyDescent="0.25">
      <c r="A217" s="63" t="s">
        <v>415</v>
      </c>
      <c r="B217" s="63"/>
      <c r="C217" s="63"/>
      <c r="D217" s="63"/>
      <c r="E217" s="63"/>
    </row>
    <row r="219" spans="1:5" ht="51" x14ac:dyDescent="0.25">
      <c r="A219" s="6" t="s">
        <v>414</v>
      </c>
      <c r="B219" s="6" t="s">
        <v>442</v>
      </c>
      <c r="C219" s="6" t="s">
        <v>4</v>
      </c>
      <c r="D219" s="6" t="s">
        <v>5</v>
      </c>
      <c r="E219" s="6" t="s">
        <v>319</v>
      </c>
    </row>
    <row r="220" spans="1:5" x14ac:dyDescent="0.25">
      <c r="A220" s="3">
        <v>1</v>
      </c>
      <c r="B220" s="3">
        <v>2</v>
      </c>
      <c r="C220" s="3">
        <v>3</v>
      </c>
      <c r="D220" s="3">
        <v>4</v>
      </c>
      <c r="E220" s="3">
        <v>5</v>
      </c>
    </row>
    <row r="221" spans="1:5" x14ac:dyDescent="0.25">
      <c r="A221" s="59" t="s">
        <v>440</v>
      </c>
      <c r="B221" s="53" t="s">
        <v>441</v>
      </c>
      <c r="C221" s="6">
        <v>62306.5</v>
      </c>
      <c r="D221" s="60">
        <v>-9644</v>
      </c>
      <c r="E221" s="6"/>
    </row>
    <row r="222" spans="1:5" ht="25.5" x14ac:dyDescent="0.25">
      <c r="A222" s="58" t="s">
        <v>417</v>
      </c>
      <c r="B222" s="4" t="s">
        <v>416</v>
      </c>
      <c r="C222" s="10">
        <f>C223+C225</f>
        <v>26400</v>
      </c>
      <c r="D222" s="10">
        <f>D223+D225</f>
        <v>24825.9</v>
      </c>
      <c r="E222" s="10">
        <f>D222/C222*100</f>
        <v>94.037500000000009</v>
      </c>
    </row>
    <row r="223" spans="1:5" ht="25.5" x14ac:dyDescent="0.25">
      <c r="A223" s="58" t="s">
        <v>419</v>
      </c>
      <c r="B223" s="4" t="s">
        <v>418</v>
      </c>
      <c r="C223" s="10">
        <f>C224</f>
        <v>40000</v>
      </c>
      <c r="D223" s="10">
        <f>D224</f>
        <v>38425.9</v>
      </c>
      <c r="E223" s="10">
        <f>D223/C223*100</f>
        <v>96.064750000000004</v>
      </c>
    </row>
    <row r="224" spans="1:5" ht="25.5" x14ac:dyDescent="0.25">
      <c r="A224" s="58" t="s">
        <v>421</v>
      </c>
      <c r="B224" s="4" t="s">
        <v>420</v>
      </c>
      <c r="C224" s="10">
        <v>40000</v>
      </c>
      <c r="D224" s="10">
        <v>38425.9</v>
      </c>
      <c r="E224" s="10">
        <f>D224/C224*100</f>
        <v>96.064750000000004</v>
      </c>
    </row>
    <row r="225" spans="1:5" ht="25.5" x14ac:dyDescent="0.25">
      <c r="A225" s="58" t="s">
        <v>423</v>
      </c>
      <c r="B225" s="4" t="s">
        <v>422</v>
      </c>
      <c r="C225" s="10">
        <f>C226</f>
        <v>-13600</v>
      </c>
      <c r="D225" s="10">
        <f>D226</f>
        <v>-13600</v>
      </c>
      <c r="E225" s="10">
        <v>0</v>
      </c>
    </row>
    <row r="226" spans="1:5" ht="25.5" x14ac:dyDescent="0.25">
      <c r="A226" s="58" t="s">
        <v>425</v>
      </c>
      <c r="B226" s="4" t="s">
        <v>424</v>
      </c>
      <c r="C226" s="10">
        <v>-13600</v>
      </c>
      <c r="D226" s="10">
        <v>-13600</v>
      </c>
      <c r="E226" s="10">
        <v>0</v>
      </c>
    </row>
    <row r="227" spans="1:5" x14ac:dyDescent="0.25">
      <c r="A227" s="58" t="s">
        <v>427</v>
      </c>
      <c r="B227" s="4" t="s">
        <v>426</v>
      </c>
      <c r="C227" s="10">
        <f>C231+C228</f>
        <v>35906.5</v>
      </c>
      <c r="D227" s="10">
        <f>D231+D228</f>
        <v>-34469.90000000014</v>
      </c>
      <c r="E227" s="10"/>
    </row>
    <row r="228" spans="1:5" x14ac:dyDescent="0.25">
      <c r="A228" s="58" t="s">
        <v>429</v>
      </c>
      <c r="B228" s="4" t="s">
        <v>428</v>
      </c>
      <c r="C228" s="10">
        <f>C229</f>
        <v>-1584116.2</v>
      </c>
      <c r="D228" s="10">
        <f>D229</f>
        <v>-1581210.8</v>
      </c>
      <c r="E228" s="10"/>
    </row>
    <row r="229" spans="1:5" x14ac:dyDescent="0.25">
      <c r="A229" s="58" t="s">
        <v>431</v>
      </c>
      <c r="B229" s="4" t="s">
        <v>430</v>
      </c>
      <c r="C229" s="10">
        <f>C230</f>
        <v>-1584116.2</v>
      </c>
      <c r="D229" s="10">
        <f>D230</f>
        <v>-1581210.8</v>
      </c>
      <c r="E229" s="10"/>
    </row>
    <row r="230" spans="1:5" x14ac:dyDescent="0.25">
      <c r="A230" s="58" t="s">
        <v>433</v>
      </c>
      <c r="B230" s="4" t="s">
        <v>432</v>
      </c>
      <c r="C230" s="10">
        <v>-1584116.2</v>
      </c>
      <c r="D230" s="10">
        <v>-1581210.8</v>
      </c>
      <c r="E230" s="10"/>
    </row>
    <row r="231" spans="1:5" x14ac:dyDescent="0.25">
      <c r="A231" s="58" t="s">
        <v>435</v>
      </c>
      <c r="B231" s="4" t="s">
        <v>434</v>
      </c>
      <c r="C231" s="10">
        <f>C232</f>
        <v>1620022.7</v>
      </c>
      <c r="D231" s="10">
        <f>D232</f>
        <v>1546740.9</v>
      </c>
      <c r="E231" s="10"/>
    </row>
    <row r="232" spans="1:5" x14ac:dyDescent="0.25">
      <c r="A232" s="58" t="s">
        <v>437</v>
      </c>
      <c r="B232" s="4" t="s">
        <v>436</v>
      </c>
      <c r="C232" s="10">
        <f>C233</f>
        <v>1620022.7</v>
      </c>
      <c r="D232" s="10">
        <f>D233</f>
        <v>1546740.9</v>
      </c>
      <c r="E232" s="10"/>
    </row>
    <row r="233" spans="1:5" x14ac:dyDescent="0.25">
      <c r="A233" s="58" t="s">
        <v>439</v>
      </c>
      <c r="B233" s="4" t="s">
        <v>438</v>
      </c>
      <c r="C233" s="10">
        <v>1620022.7</v>
      </c>
      <c r="D233" s="10">
        <v>1546740.9</v>
      </c>
      <c r="E233" s="10"/>
    </row>
  </sheetData>
  <mergeCells count="4">
    <mergeCell ref="A1:E1"/>
    <mergeCell ref="A3:E3"/>
    <mergeCell ref="A166:E166"/>
    <mergeCell ref="A217:E217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2021-03-29T11:21:12Z</dcterms:modified>
</cp:coreProperties>
</file>