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айт\ОТЧЕТЫ К ПУБЛИЧНЫМ\"/>
    </mc:Choice>
  </mc:AlternateContent>
  <bookViews>
    <workbookView xWindow="0" yWindow="0" windowWidth="28752" windowHeight="11868"/>
  </bookViews>
  <sheets>
    <sheet name="ОТЧЕТ НА ПУБЛИЧНЫЕ" sheetId="16" r:id="rId1"/>
  </sheets>
  <calcPr calcId="152511"/>
</workbook>
</file>

<file path=xl/calcChain.xml><?xml version="1.0" encoding="utf-8"?>
<calcChain xmlns="http://schemas.openxmlformats.org/spreadsheetml/2006/main">
  <c r="E123" i="16" l="1"/>
  <c r="D122" i="16"/>
  <c r="E122" i="16" s="1"/>
  <c r="D121" i="16"/>
  <c r="E121" i="16" s="1"/>
  <c r="D120" i="16"/>
  <c r="E120" i="16" s="1"/>
  <c r="E119" i="16"/>
  <c r="E118" i="16"/>
  <c r="D118" i="16"/>
  <c r="E117" i="16"/>
  <c r="D117" i="16"/>
  <c r="E116" i="16"/>
  <c r="D116" i="16"/>
  <c r="E113" i="16" l="1"/>
  <c r="D112" i="16"/>
  <c r="E112" i="16" s="1"/>
  <c r="D111" i="16"/>
  <c r="E111" i="16" s="1"/>
  <c r="E109" i="16"/>
  <c r="D108" i="16"/>
  <c r="E108" i="16" s="1"/>
  <c r="E105" i="16"/>
  <c r="D96" i="16"/>
  <c r="C96" i="16"/>
  <c r="E95" i="16"/>
  <c r="E94" i="16"/>
  <c r="D93" i="16"/>
  <c r="C93" i="16"/>
  <c r="E93" i="16" s="1"/>
  <c r="E92" i="16"/>
  <c r="E91" i="16"/>
  <c r="D90" i="16"/>
  <c r="C90" i="16"/>
  <c r="E89" i="16"/>
  <c r="D88" i="16"/>
  <c r="E88" i="16" s="1"/>
  <c r="C88" i="16"/>
  <c r="E87" i="16"/>
  <c r="D86" i="16"/>
  <c r="C86" i="16"/>
  <c r="E85" i="16"/>
  <c r="E84" i="16" s="1"/>
  <c r="D84" i="16"/>
  <c r="C84" i="16"/>
  <c r="E83" i="16"/>
  <c r="E82" i="16"/>
  <c r="E81" i="16"/>
  <c r="E80" i="16"/>
  <c r="D79" i="16"/>
  <c r="C79" i="16"/>
  <c r="D78" i="16"/>
  <c r="D68" i="16"/>
  <c r="E67" i="16"/>
  <c r="D66" i="16"/>
  <c r="C66" i="16"/>
  <c r="E66" i="16" s="1"/>
  <c r="E65" i="16"/>
  <c r="D64" i="16"/>
  <c r="C64" i="16"/>
  <c r="E63" i="16"/>
  <c r="E62" i="16"/>
  <c r="E61" i="16"/>
  <c r="E60" i="16"/>
  <c r="E59" i="16"/>
  <c r="D58" i="16"/>
  <c r="C58" i="16"/>
  <c r="E53" i="16"/>
  <c r="E52" i="16"/>
  <c r="E51" i="16"/>
  <c r="E50" i="16"/>
  <c r="E49" i="16"/>
  <c r="E48" i="16"/>
  <c r="E47" i="16"/>
  <c r="E46" i="16"/>
  <c r="E45" i="16"/>
  <c r="E44" i="16"/>
  <c r="E43" i="16"/>
  <c r="D42" i="16"/>
  <c r="C42" i="16"/>
  <c r="D41" i="16"/>
  <c r="C41" i="16"/>
  <c r="E38" i="16"/>
  <c r="E37" i="16"/>
  <c r="E33" i="16"/>
  <c r="E32" i="16"/>
  <c r="E31" i="16"/>
  <c r="E28" i="16"/>
  <c r="E27" i="16"/>
  <c r="D26" i="16"/>
  <c r="C26" i="16"/>
  <c r="E21" i="16"/>
  <c r="E20" i="16"/>
  <c r="E19" i="16"/>
  <c r="E18" i="16"/>
  <c r="D17" i="16"/>
  <c r="C17" i="16"/>
  <c r="E16" i="16"/>
  <c r="E15" i="16"/>
  <c r="E14" i="16"/>
  <c r="E13" i="16"/>
  <c r="D12" i="16"/>
  <c r="C12" i="16"/>
  <c r="D11" i="16"/>
  <c r="C11" i="16"/>
  <c r="D110" i="16" l="1"/>
  <c r="E110" i="16" s="1"/>
  <c r="E11" i="16"/>
  <c r="E12" i="16"/>
  <c r="E26" i="16"/>
  <c r="C78" i="16"/>
  <c r="E78" i="16" s="1"/>
  <c r="E86" i="16"/>
  <c r="E90" i="16"/>
  <c r="E96" i="16"/>
  <c r="D107" i="16"/>
  <c r="E79" i="16"/>
  <c r="D57" i="16"/>
  <c r="D10" i="16" s="1"/>
  <c r="C57" i="16"/>
  <c r="E64" i="16"/>
  <c r="C10" i="16"/>
  <c r="E57" i="16"/>
  <c r="E58" i="16"/>
  <c r="E41" i="16"/>
  <c r="E42" i="16"/>
  <c r="E17" i="16"/>
  <c r="E107" i="16" l="1"/>
  <c r="D106" i="16"/>
  <c r="E106" i="16" s="1"/>
  <c r="E10" i="16"/>
</calcChain>
</file>

<file path=xl/sharedStrings.xml><?xml version="1.0" encoding="utf-8"?>
<sst xmlns="http://schemas.openxmlformats.org/spreadsheetml/2006/main" count="236" uniqueCount="196">
  <si>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</si>
  <si>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</si>
  <si>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</si>
  <si>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</si>
  <si>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</si>
  <si>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</si>
  <si>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</si>
  <si>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</si>
  <si>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 xml:space="preserve">  БЕЗВОЗМЕЗДНЫЕ ПОСТУПЛЕНИЯ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</si>
  <si>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</si>
  <si>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</si>
  <si>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</si>
  <si>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</si>
  <si>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</si>
  <si>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ПРИБЫЛЬ,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</si>
  <si>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</si>
  <si>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</si>
  <si>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</si>
  <si>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</si>
  <si>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</si>
  <si>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</si>
  <si>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</si>
  <si>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</si>
  <si>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</si>
  <si>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</si>
  <si>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</si>
  <si>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</si>
  <si>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Прочие субвенции бюджетам сельских поселений (субвенции бюджетам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</si>
  <si>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>Расходы бюджета - всего</t>
  </si>
  <si>
    <t xml:space="preserve">  Расходы по содержанию главы муниципального образования</t>
  </si>
  <si>
    <t xml:space="preserve">  Расходы по содержанию аппарата исполнительных органов муниципальной власти. за исключением расходов на выполнение переданных государственных полномочий Российской Федерации</t>
  </si>
  <si>
    <t>Источники финансирования дефицита бюджета - всего</t>
  </si>
  <si>
    <t>Изменение остатков средств</t>
  </si>
  <si>
    <t>000 01 05 00 00 00 0000 500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</si>
  <si>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</si>
  <si>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</si>
  <si>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</si>
  <si>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</si>
  <si>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</si>
  <si>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</si>
  <si>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</si>
  <si>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</si>
  <si>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000 100 00000 00 0000 000</t>
  </si>
  <si>
    <t>000 1 01 00000 00 0000 000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</si>
  <si>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</si>
  <si>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</si>
  <si>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</si>
  <si>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</si>
  <si>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</si>
  <si>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</si>
  <si>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</si>
  <si>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</si>
  <si>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</si>
  <si>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</si>
  <si>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</si>
  <si>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</si>
  <si>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</si>
  <si>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</si>
  <si>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</si>
  <si>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Код  бюджетной классификации</t>
  </si>
  <si>
    <t>000 01 00 00 00 00 0000 000</t>
  </si>
  <si>
    <t>000 01 05 02 00 00 0000 500</t>
  </si>
  <si>
    <t>000 01 05 02 01 00 0000 510</t>
  </si>
  <si>
    <t>000 01 05 02 01 10 0000 510</t>
  </si>
  <si>
    <t>000 01 05 02 00 00 0000 600</t>
  </si>
  <si>
    <t>000 01 05 02 01 00 0000 610</t>
  </si>
  <si>
    <t>000 01 05 02 01 10 0000 610</t>
  </si>
  <si>
    <t>Раздел, подраздел</t>
  </si>
  <si>
    <t>ОБЩЕГОСУДАРСТВЕННЫЕ ВОПРОСЫ</t>
  </si>
  <si>
    <t>0100</t>
  </si>
  <si>
    <t>0102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</si>
  <si>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</si>
  <si>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</si>
  <si>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</si>
  <si>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</si>
  <si>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</si>
  <si>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</si>
  <si>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</si>
  <si>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</si>
  <si>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</si>
  <si>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</si>
  <si>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</si>
  <si>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</si>
  <si>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</si>
  <si>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</si>
  <si>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</si>
  <si>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</si>
  <si>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</si>
  <si>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</si>
  <si>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Благоустройство</t>
  </si>
  <si>
    <t>0501</t>
  </si>
  <si>
    <t>0503</t>
  </si>
  <si>
    <t>МЕЖБЮДЖЕТНЫЕ ТРАНСФЕРТЫ БЮДЖЕТАМ СУБЪЕТОВ РОССИЙСКОЙ ФЕДЕРАЦИИ И МУНИЦИПАЛЬНЫХ ОБРАЗОВАНИЙ ОБЩЕГО ХАРАКТЕРА</t>
  </si>
  <si>
    <t>1400</t>
  </si>
  <si>
    <t xml:space="preserve"> Прочие межбюджетные трансферты общего характера </t>
  </si>
  <si>
    <t>1403</t>
  </si>
  <si>
    <t>Налоговые и неналоговые доходы</t>
  </si>
  <si>
    <t>в рублях</t>
  </si>
  <si>
    <t xml:space="preserve"> -</t>
  </si>
  <si>
    <t>Увеличение остатков средств, всего</t>
  </si>
  <si>
    <t>Налог на доходы физических лиц</t>
  </si>
  <si>
    <t>000 1 01 02000 01 0000 110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</si>
  <si>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</si>
  <si>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</si>
  <si>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</si>
  <si>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</si>
  <si>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</si>
  <si>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</si>
  <si>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БЕЗВОЗДМЕЗНЫЕ ПОСТУПЛЕНИЯ</t>
  </si>
  <si>
    <t>Дотации бюджетам бюджетной системы Российской Федерации</t>
  </si>
  <si>
    <t>000 2 02 10000 00 0000 000</t>
  </si>
  <si>
    <t>Дотации на выравнивание бюджетной обеспеченности</t>
  </si>
  <si>
    <t>000 2 02 15000 10 0000 000</t>
  </si>
  <si>
    <t>Дотации бюджетам сельских поселений на выравнивание бюджетной обеспеченности</t>
  </si>
  <si>
    <t>000 2 02 15000 00 0000 000</t>
  </si>
  <si>
    <t xml:space="preserve">Иные межбюджетные трансферты </t>
  </si>
  <si>
    <t>000  2 02 40000 00 0000 000</t>
  </si>
  <si>
    <t>Прочие межбюджетные трасферты, переданные бюджетам</t>
  </si>
  <si>
    <t>000 2 02 49999 00 0000 000</t>
  </si>
  <si>
    <t>Прочие межбюджетные трасферты, переданные бюджетам сельских поселений</t>
  </si>
  <si>
    <t>000 2 02 49999 10 0000 000</t>
  </si>
  <si>
    <t xml:space="preserve">  БЕЗВОЗМЕЗДНЫЕ ПОСТУПЛЕНИЯ </t>
  </si>
  <si>
    <t xml:space="preserve">  БЕЗВОЗМЕЗДНЫЕ ПОСТУПЛЕНИЯ ОТ ДРУГИХ БЮДЖЕТОВ БЮДЖЕТНОЙ СИСТЕМЫ РОССИЙСКОЙ ФЕДЕРАЦИИ</t>
  </si>
  <si>
    <t>Единый сельскохозяйственный налог</t>
  </si>
  <si>
    <t>НАЛОГ НА СОВОКУПНЫЙ ДОХОД</t>
  </si>
  <si>
    <t>Межбюджетные трансферты, передаваемые бюджетам  сельских поселений из бюджетов муниципальных районов  на осуществление части полномочий по  решению вопросов местного значения  в соответствии с заключенными соглашенями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</si>
  <si>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</si>
  <si>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субвенция, и иных межбюджетных трансфертов, имеющих целевое назначение, прошлых лет из бюджетов сельских поселений</t>
  </si>
  <si>
    <t>0111</t>
  </si>
  <si>
    <t>Резервные фонды</t>
  </si>
  <si>
    <t>Прочие межбюджетные трансферты, передаваемые бюджетам сельских поселений (прочие межбюджетные трансферты на реализацию программ по поддержке местных инициатив в Тверской области)</t>
  </si>
  <si>
    <t>БЕЗВОЗМЕЗДНЫЕ ПОСТУПЛЕНИЯ ОТ НЕГОСУДАРСТВЕННЫХ ОРГАНИЗАЦИЙ</t>
  </si>
  <si>
    <t xml:space="preserve">Безвоздмездные поступления  от негосударственнхы организаций  в бюджеты сельских поселений </t>
  </si>
  <si>
    <t>000 1 05 00000 00 0000 000</t>
  </si>
  <si>
    <t>000 1 05 03010 12 1000 110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</si>
  <si>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</si>
  <si>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</si>
  <si>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</si>
  <si>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</si>
  <si>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</si>
  <si>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000 1 06 01030 10 2100 110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</si>
  <si>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</si>
  <si>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</si>
  <si>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000 1 06 06043 10 1000 110</t>
  </si>
  <si>
    <t>000 1 06 06043 10 2100 110</t>
  </si>
  <si>
    <t>СОЦИАЛЬНАЯ ПОЛИТИКА</t>
  </si>
  <si>
    <t>1000</t>
  </si>
  <si>
    <t>Пенсионное обеспечение</t>
  </si>
  <si>
    <t>1001</t>
  </si>
  <si>
    <t>3</t>
  </si>
  <si>
    <t>Единый сельскохозяйственный налог (пени по соответствующему платежу)</t>
  </si>
  <si>
    <t>000 1 05 03010 01 1000 000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</si>
  <si>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</si>
  <si>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000 1 06 01030 10 1000 110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</si>
  <si>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</si>
  <si>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 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</si>
  <si>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000 1 06 06033 10 1000 110</t>
  </si>
  <si>
    <t xml:space="preserve">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</si>
  <si>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000 1 06 06033 10 2100 110</t>
  </si>
  <si>
    <t xml:space="preserve">  Земельный налог с организаций, обладающих земельным участком, расположенным в границах сельских поселений (сумма денежных взысканий (штрафов) по соттветствующему платежу согласно законодательству Российской Федерации)</t>
  </si>
  <si>
    <t>000 1 06 06033 10 3000 110</t>
  </si>
  <si>
    <t>790 1 08 00000 00 0000 000</t>
  </si>
  <si>
    <t>790 1 08 04000 01 0000 110</t>
  </si>
  <si>
    <t>790 1 08 04020 01 0000 110</t>
  </si>
  <si>
    <t>790 1 11 00000 00 0000 000</t>
  </si>
  <si>
    <t>790 1 11 09045 10 0000 120</t>
  </si>
  <si>
    <t>ПРОЧИЕ НЕНАЛОГОВЫЕ ДОХОДЫ</t>
  </si>
  <si>
    <t>790 1 17 00000 00 0000 000</t>
  </si>
  <si>
    <t>Прочие неналоговые доходы</t>
  </si>
  <si>
    <t>790 1 17 05000 00 0000 000</t>
  </si>
  <si>
    <t>Прочие неналоговые доходы бюджетов сельских поселений</t>
  </si>
  <si>
    <t>790 1 17 05051 00 0000 000</t>
  </si>
  <si>
    <t>790 2 00 00000 00 0000 000</t>
  </si>
  <si>
    <t>790 2 02 00000 00 0000 000</t>
  </si>
  <si>
    <t>790 2 02 29999 10 9000 150</t>
  </si>
  <si>
    <t>790 2 02 35118 10 0000 150</t>
  </si>
  <si>
    <t>790 2 02 39999 10 2114 150</t>
  </si>
  <si>
    <t>790 2 02 4001 41 0000 150</t>
  </si>
  <si>
    <t>790 2 02 49999 10 90000 150</t>
  </si>
  <si>
    <t>790 2 04 00000 00 00000 000</t>
  </si>
  <si>
    <t>790 2 04 05000 10 0000 150</t>
  </si>
  <si>
    <t>790 2 07 00000 00 0000 000</t>
  </si>
  <si>
    <t>790 2 07 05030 10 5555 150</t>
  </si>
  <si>
    <t>790 2 19 0000 00 0000 000</t>
  </si>
  <si>
    <t xml:space="preserve">790 2 19 0000 10 0000 000 </t>
  </si>
  <si>
    <t>790 2 19 60010 10 0000 000</t>
  </si>
  <si>
    <t>Прочие субсидии  бюджетам сельских поселений  (субсидии на реализацию программ по поддержке местных инициатив)</t>
  </si>
  <si>
    <t>Прочие безвозмездные поступления в бюджеты сельских поселений (Прочие безвоздмезные поступления на реализацию программ по поддержке местных инициатив)</t>
  </si>
  <si>
    <t>Наименование показателя</t>
  </si>
  <si>
    <t>Источники внутреннего финансирования дефицитов бюджетов</t>
  </si>
  <si>
    <t>1. Доходы бюджета</t>
  </si>
  <si>
    <t>2. Расходы бюджета</t>
  </si>
  <si>
    <t>3. Источники финансирования дефицита бюджета</t>
  </si>
  <si>
    <t xml:space="preserve"> Отчет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Холохоленское сельское поселение Вышневолоцкого района Тверской области за 2019 год</t>
  </si>
  <si>
    <t>% исполнения      (гр. 4/гр. 3 * 100)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</si>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</sst>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0.0"/>
  </numFmts>
  <fonts count="2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8"/>
      <color rgb="FF000000"/>
      <name val="Arial Cyr"/>
      <charset val="204"/>
    </font>
    <font>
      <sz val="6"/>
      <name val="Calibri"/>
      <family val="2"/>
      <scheme val="minor"/>
    </font>
    <font>
      <sz val="8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10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3" fillId="0" borderId="13" xfId="59" applyNumberFormat="1" applyBorder="1" applyProtection="1">
      <alignment horizontal="left" wrapText="1"/>
    </xf>
    <xf numFmtId="0" fontId="16" fillId="0" borderId="1" xfId="0" applyFont="1" applyBorder="1" applyAlignment="1">
      <alignment wrapText="1"/>
    </xf>
    <xf numFmtId="4" fontId="15" fillId="0" borderId="13" xfId="39" applyNumberFormat="1" applyFont="1" applyBorder="1" applyProtection="1">
      <alignment horizontal="right" shrinkToFit="1"/>
    </xf>
    <xf numFmtId="0" fontId="3" fillId="0" borderId="13" xfId="90" applyNumberFormat="1" applyBorder="1" applyProtection="1">
      <alignment horizontal="left" wrapText="1"/>
    </xf>
    <xf numFmtId="49" fontId="3" fillId="0" borderId="13" xfId="87" applyNumberFormat="1" applyBorder="1" applyProtection="1">
      <alignment horizontal="center" vertical="center"/>
    </xf>
    <xf numFmtId="4" fontId="3" fillId="0" borderId="13" xfId="91" applyNumberFormat="1" applyBorder="1" applyAlignment="1" applyProtection="1">
      <alignment horizontal="center" shrinkToFit="1"/>
    </xf>
    <xf numFmtId="0" fontId="8" fillId="2" borderId="13" xfId="96" applyNumberFormat="1" applyBorder="1" applyProtection="1">
      <alignment wrapText="1"/>
    </xf>
    <xf numFmtId="4" fontId="3" fillId="0" borderId="13" xfId="91" applyNumberFormat="1" applyBorder="1" applyProtection="1">
      <alignment horizontal="right" shrinkToFit="1"/>
    </xf>
    <xf numFmtId="0" fontId="17" fillId="0" borderId="13" xfId="94" applyNumberFormat="1" applyFont="1" applyBorder="1" applyProtection="1">
      <alignment wrapText="1"/>
    </xf>
    <xf numFmtId="0" fontId="8" fillId="0" borderId="13" xfId="94" applyNumberFormat="1" applyBorder="1" applyProtection="1">
      <alignment wrapText="1"/>
    </xf>
    <xf numFmtId="49" fontId="3" fillId="0" borderId="13" xfId="99" applyNumberFormat="1" applyBorder="1" applyProtection="1">
      <alignment horizontal="center" vertical="center" shrinkToFit="1"/>
    </xf>
    <xf numFmtId="0" fontId="19" fillId="0" borderId="13" xfId="36" applyNumberFormat="1" applyFont="1" applyBorder="1" applyProtection="1">
      <alignment horizontal="left" wrapText="1"/>
    </xf>
    <xf numFmtId="49" fontId="19" fillId="0" borderId="13" xfId="38" applyNumberFormat="1" applyFont="1" applyBorder="1" applyProtection="1">
      <alignment horizontal="center"/>
    </xf>
    <xf numFmtId="4" fontId="19" fillId="0" borderId="13" xfId="39" applyNumberFormat="1" applyFont="1" applyBorder="1" applyProtection="1">
      <alignment horizontal="right" shrinkToFit="1"/>
    </xf>
    <xf numFmtId="0" fontId="19" fillId="0" borderId="13" xfId="40" applyNumberFormat="1" applyFont="1" applyBorder="1" applyProtection="1">
      <alignment horizontal="left" wrapText="1"/>
    </xf>
    <xf numFmtId="49" fontId="19" fillId="0" borderId="13" xfId="42" applyNumberFormat="1" applyFont="1" applyBorder="1" applyProtection="1">
      <alignment horizontal="center"/>
    </xf>
    <xf numFmtId="165" fontId="19" fillId="0" borderId="13" xfId="57" applyNumberFormat="1" applyFont="1" applyBorder="1" applyProtection="1">
      <alignment horizontal="right" shrinkToFit="1"/>
    </xf>
    <xf numFmtId="0" fontId="19" fillId="0" borderId="13" xfId="59" applyNumberFormat="1" applyFont="1" applyBorder="1" applyProtection="1">
      <alignment horizontal="left" wrapText="1"/>
    </xf>
    <xf numFmtId="49" fontId="19" fillId="0" borderId="13" xfId="61" applyNumberFormat="1" applyFont="1" applyBorder="1" applyProtection="1">
      <alignment horizontal="center" wrapText="1"/>
    </xf>
    <xf numFmtId="4" fontId="19" fillId="0" borderId="13" xfId="62" applyNumberFormat="1" applyFont="1" applyBorder="1" applyProtection="1">
      <alignment horizontal="right" wrapText="1"/>
    </xf>
    <xf numFmtId="0" fontId="18" fillId="0" borderId="1" xfId="9" applyNumberFormat="1" applyFont="1" applyBorder="1" applyProtection="1">
      <alignment horizontal="right"/>
    </xf>
    <xf numFmtId="0" fontId="19" fillId="0" borderId="1" xfId="28" applyNumberFormat="1" applyFont="1" applyBorder="1" applyAlignment="1" applyProtection="1">
      <alignment horizontal="center" wrapText="1"/>
    </xf>
    <xf numFmtId="0" fontId="18" fillId="0" borderId="1" xfId="31" applyNumberFormat="1" applyFont="1" applyBorder="1" applyProtection="1"/>
    <xf numFmtId="0" fontId="18" fillId="0" borderId="1" xfId="32" applyNumberFormat="1" applyFont="1" applyBorder="1" applyProtection="1"/>
    <xf numFmtId="0" fontId="18" fillId="0" borderId="13" xfId="33" applyNumberFormat="1" applyFont="1" applyBorder="1" applyProtection="1">
      <alignment horizontal="center" vertical="center"/>
    </xf>
    <xf numFmtId="0" fontId="18" fillId="0" borderId="13" xfId="34" applyNumberFormat="1" applyFont="1" applyBorder="1" applyProtection="1">
      <alignment horizontal="center" vertical="center"/>
    </xf>
    <xf numFmtId="49" fontId="18" fillId="0" borderId="13" xfId="35" applyNumberFormat="1" applyFont="1" applyBorder="1" applyProtection="1">
      <alignment horizontal="center" vertical="center"/>
    </xf>
    <xf numFmtId="49" fontId="18" fillId="0" borderId="13" xfId="46" applyNumberFormat="1" applyFont="1" applyBorder="1" applyProtection="1">
      <alignment horizontal="center"/>
    </xf>
    <xf numFmtId="4" fontId="20" fillId="0" borderId="13" xfId="0" applyNumberFormat="1" applyFont="1" applyBorder="1"/>
    <xf numFmtId="4" fontId="18" fillId="0" borderId="13" xfId="39" applyNumberFormat="1" applyFont="1" applyBorder="1" applyProtection="1">
      <alignment horizontal="right" shrinkToFit="1"/>
    </xf>
    <xf numFmtId="4" fontId="18" fillId="0" borderId="13" xfId="47" applyNumberFormat="1" applyFont="1" applyBorder="1" applyProtection="1">
      <alignment horizontal="right" shrinkToFit="1"/>
    </xf>
    <xf numFmtId="0" fontId="20" fillId="0" borderId="13" xfId="0" applyFont="1" applyBorder="1" applyAlignment="1">
      <alignment horizontal="center" wrapText="1"/>
    </xf>
    <xf numFmtId="49" fontId="20" fillId="0" borderId="13" xfId="46" applyNumberFormat="1" applyFont="1" applyBorder="1" applyProtection="1">
      <alignment horizontal="center"/>
    </xf>
    <xf numFmtId="4" fontId="20" fillId="0" borderId="13" xfId="47" applyNumberFormat="1" applyFont="1" applyBorder="1" applyProtection="1">
      <alignment horizontal="right" shrinkToFit="1"/>
    </xf>
    <xf numFmtId="0" fontId="18" fillId="0" borderId="13" xfId="44" applyNumberFormat="1" applyFont="1" applyBorder="1" applyAlignment="1" applyProtection="1">
      <alignment horizontal="center" wrapText="1"/>
    </xf>
    <xf numFmtId="49" fontId="18" fillId="0" borderId="13" xfId="46" applyNumberFormat="1" applyFont="1" applyBorder="1" applyAlignment="1" applyProtection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44" applyNumberFormat="1" applyFont="1" applyBorder="1" applyAlignment="1" applyProtection="1">
      <alignment horizontal="center" wrapText="1"/>
    </xf>
    <xf numFmtId="0" fontId="19" fillId="0" borderId="1" xfId="32" applyNumberFormat="1" applyFont="1" applyBorder="1" applyProtection="1"/>
    <xf numFmtId="4" fontId="20" fillId="0" borderId="13" xfId="47" applyNumberFormat="1" applyFont="1" applyBorder="1" applyAlignment="1" applyProtection="1">
      <alignment shrinkToFit="1"/>
    </xf>
    <xf numFmtId="4" fontId="18" fillId="0" borderId="13" xfId="47" applyNumberFormat="1" applyFont="1" applyBorder="1" applyAlignment="1" applyProtection="1">
      <alignment shrinkToFit="1"/>
    </xf>
    <xf numFmtId="0" fontId="20" fillId="0" borderId="1" xfId="0" applyFont="1" applyBorder="1" applyProtection="1">
      <protection locked="0"/>
    </xf>
    <xf numFmtId="0" fontId="20" fillId="0" borderId="13" xfId="0" applyFont="1" applyBorder="1" applyAlignment="1" applyProtection="1">
      <alignment horizontal="center" wrapText="1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2" fontId="20" fillId="0" borderId="13" xfId="0" applyNumberFormat="1" applyFont="1" applyBorder="1" applyAlignment="1" applyProtection="1">
      <alignment horizontal="center"/>
      <protection locked="0"/>
    </xf>
    <xf numFmtId="2" fontId="20" fillId="0" borderId="13" xfId="0" applyNumberFormat="1" applyFont="1" applyBorder="1" applyAlignment="1" applyProtection="1">
      <alignment horizontal="right"/>
      <protection locked="0"/>
    </xf>
    <xf numFmtId="0" fontId="20" fillId="0" borderId="0" xfId="0" applyFont="1" applyProtection="1">
      <protection locked="0"/>
    </xf>
    <xf numFmtId="0" fontId="18" fillId="0" borderId="20" xfId="33" applyNumberFormat="1" applyFont="1" applyBorder="1" applyProtection="1">
      <alignment horizontal="center" vertical="center"/>
    </xf>
    <xf numFmtId="0" fontId="18" fillId="0" borderId="20" xfId="50" applyNumberFormat="1" applyFont="1" applyBorder="1" applyProtection="1">
      <alignment horizontal="center" vertical="center" shrinkToFit="1"/>
    </xf>
    <xf numFmtId="49" fontId="18" fillId="0" borderId="20" xfId="51" applyNumberFormat="1" applyFont="1" applyBorder="1" applyProtection="1">
      <alignment horizontal="center" vertical="center" shrinkToFit="1"/>
    </xf>
    <xf numFmtId="0" fontId="18" fillId="0" borderId="13" xfId="59" applyNumberFormat="1" applyFont="1" applyBorder="1" applyProtection="1">
      <alignment horizontal="left" wrapText="1"/>
    </xf>
    <xf numFmtId="49" fontId="18" fillId="0" borderId="13" xfId="61" applyNumberFormat="1" applyFont="1" applyBorder="1" applyProtection="1">
      <alignment horizontal="center" wrapText="1"/>
    </xf>
    <xf numFmtId="4" fontId="18" fillId="0" borderId="13" xfId="62" applyNumberFormat="1" applyFont="1" applyBorder="1" applyProtection="1">
      <alignment horizontal="right" wrapText="1"/>
    </xf>
    <xf numFmtId="0" fontId="19" fillId="0" borderId="13" xfId="65" applyNumberFormat="1" applyFont="1" applyBorder="1" applyProtection="1">
      <alignment horizontal="left" wrapText="1"/>
    </xf>
    <xf numFmtId="49" fontId="19" fillId="0" borderId="13" xfId="84" applyNumberFormat="1" applyFont="1" applyBorder="1" applyProtection="1">
      <alignment horizontal="center" vertical="center"/>
    </xf>
    <xf numFmtId="0" fontId="18" fillId="0" borderId="13" xfId="90" applyNumberFormat="1" applyFont="1" applyBorder="1" applyProtection="1">
      <alignment horizontal="left" wrapText="1"/>
    </xf>
    <xf numFmtId="49" fontId="18" fillId="0" borderId="13" xfId="87" applyNumberFormat="1" applyFont="1" applyBorder="1" applyProtection="1">
      <alignment horizontal="center" vertical="center"/>
    </xf>
    <xf numFmtId="0" fontId="18" fillId="2" borderId="13" xfId="96" applyNumberFormat="1" applyFont="1" applyBorder="1" applyProtection="1">
      <alignment wrapText="1"/>
    </xf>
    <xf numFmtId="0" fontId="18" fillId="0" borderId="13" xfId="94" applyNumberFormat="1" applyFont="1" applyBorder="1" applyProtection="1">
      <alignment wrapText="1"/>
    </xf>
    <xf numFmtId="4" fontId="18" fillId="0" borderId="13" xfId="91" applyNumberFormat="1" applyFont="1" applyBorder="1" applyProtection="1">
      <alignment horizontal="right" shrinkToFit="1"/>
    </xf>
    <xf numFmtId="49" fontId="18" fillId="0" borderId="13" xfId="99" applyNumberFormat="1" applyFont="1" applyBorder="1" applyProtection="1">
      <alignment horizontal="center" vertical="center" shrinkToFit="1"/>
    </xf>
    <xf numFmtId="166" fontId="20" fillId="0" borderId="13" xfId="0" applyNumberFormat="1" applyFont="1" applyBorder="1" applyAlignment="1" applyProtection="1">
      <alignment horizontal="center"/>
      <protection locked="0"/>
    </xf>
    <xf numFmtId="166" fontId="19" fillId="0" borderId="13" xfId="54" applyNumberFormat="1" applyFont="1" applyBorder="1" applyProtection="1">
      <alignment horizontal="right" shrinkToFit="1"/>
    </xf>
    <xf numFmtId="166" fontId="18" fillId="0" borderId="13" xfId="54" applyNumberFormat="1" applyFont="1" applyBorder="1" applyProtection="1">
      <alignment horizontal="right" shrinkToFit="1"/>
    </xf>
    <xf numFmtId="166" fontId="19" fillId="0" borderId="13" xfId="63" applyNumberFormat="1" applyFont="1" applyBorder="1" applyProtection="1">
      <alignment horizontal="right" wrapText="1"/>
    </xf>
    <xf numFmtId="166" fontId="18" fillId="0" borderId="13" xfId="63" applyNumberFormat="1" applyFont="1" applyBorder="1" applyProtection="1">
      <alignment horizontal="right" wrapText="1"/>
    </xf>
    <xf numFmtId="166" fontId="19" fillId="0" borderId="13" xfId="62" applyNumberFormat="1" applyFont="1" applyBorder="1" applyProtection="1">
      <alignment horizontal="right" wrapText="1"/>
    </xf>
    <xf numFmtId="166" fontId="0" fillId="0" borderId="0" xfId="0" applyNumberFormat="1" applyProtection="1">
      <protection locked="0"/>
    </xf>
    <xf numFmtId="166" fontId="18" fillId="0" borderId="20" xfId="51" applyNumberFormat="1" applyFont="1" applyBorder="1" applyProtection="1">
      <alignment horizontal="center" vertical="center" shrinkToFit="1"/>
    </xf>
    <xf numFmtId="166" fontId="18" fillId="0" borderId="13" xfId="35" applyNumberFormat="1" applyFont="1" applyBorder="1" applyProtection="1">
      <alignment horizontal="center" vertical="center"/>
    </xf>
    <xf numFmtId="166" fontId="19" fillId="0" borderId="13" xfId="39" applyNumberFormat="1" applyFont="1" applyBorder="1" applyProtection="1">
      <alignment horizontal="right" shrinkToFit="1"/>
    </xf>
    <xf numFmtId="166" fontId="18" fillId="0" borderId="13" xfId="39" applyNumberFormat="1" applyFont="1" applyBorder="1" applyProtection="1">
      <alignment horizontal="right" shrinkToFit="1"/>
    </xf>
    <xf numFmtId="166" fontId="20" fillId="0" borderId="13" xfId="39" applyNumberFormat="1" applyFont="1" applyBorder="1" applyProtection="1">
      <alignment horizontal="right" shrinkToFit="1"/>
    </xf>
    <xf numFmtId="166" fontId="19" fillId="0" borderId="1" xfId="28" applyNumberFormat="1" applyFont="1" applyBorder="1" applyAlignment="1" applyProtection="1">
      <alignment horizontal="center" wrapText="1"/>
    </xf>
    <xf numFmtId="166" fontId="18" fillId="0" borderId="1" xfId="28" applyNumberFormat="1" applyFont="1" applyBorder="1" applyAlignment="1" applyProtection="1">
      <alignment horizontal="right" wrapText="1"/>
    </xf>
    <xf numFmtId="166" fontId="20" fillId="0" borderId="13" xfId="39" applyNumberFormat="1" applyFont="1" applyBorder="1" applyAlignment="1" applyProtection="1">
      <alignment shrinkToFit="1"/>
    </xf>
    <xf numFmtId="166" fontId="18" fillId="0" borderId="13" xfId="39" applyNumberFormat="1" applyFont="1" applyBorder="1" applyAlignment="1" applyProtection="1">
      <alignment shrinkToFit="1"/>
    </xf>
    <xf numFmtId="166" fontId="20" fillId="0" borderId="0" xfId="0" applyNumberFormat="1" applyFont="1" applyProtection="1">
      <protection locked="0"/>
    </xf>
    <xf numFmtId="166" fontId="3" fillId="0" borderId="13" xfId="91" applyNumberFormat="1" applyBorder="1" applyAlignment="1" applyProtection="1">
      <alignment horizontal="center" shrinkToFit="1"/>
    </xf>
    <xf numFmtId="166" fontId="3" fillId="0" borderId="13" xfId="54" applyNumberFormat="1" applyBorder="1" applyProtection="1">
      <alignment horizontal="right" shrinkToFit="1"/>
    </xf>
    <xf numFmtId="0" fontId="18" fillId="0" borderId="13" xfId="36" applyNumberFormat="1" applyFont="1" applyBorder="1" applyProtection="1">
      <alignment horizontal="left" wrapText="1"/>
    </xf>
    <xf numFmtId="49" fontId="18" fillId="0" borderId="13" xfId="38" applyNumberFormat="1" applyFont="1" applyBorder="1" applyProtection="1">
      <alignment horizontal="center"/>
    </xf>
    <xf numFmtId="2" fontId="20" fillId="0" borderId="13" xfId="0" applyNumberFormat="1" applyFont="1" applyBorder="1" applyAlignment="1" applyProtection="1">
      <protection locked="0"/>
    </xf>
    <xf numFmtId="166" fontId="20" fillId="0" borderId="13" xfId="0" applyNumberFormat="1" applyFont="1" applyBorder="1" applyAlignment="1" applyProtection="1">
      <protection locked="0"/>
    </xf>
    <xf numFmtId="0" fontId="18" fillId="0" borderId="13" xfId="29" applyNumberFormat="1" applyFont="1" applyProtection="1">
      <alignment horizontal="center" vertical="top" wrapText="1"/>
    </xf>
    <xf numFmtId="0" fontId="18" fillId="0" borderId="13" xfId="29" applyFont="1">
      <alignment horizontal="center" vertical="top" wrapText="1"/>
    </xf>
    <xf numFmtId="166" fontId="18" fillId="0" borderId="13" xfId="29" applyNumberFormat="1" applyFont="1" applyProtection="1">
      <alignment horizontal="center" vertical="top" wrapText="1"/>
    </xf>
    <xf numFmtId="166" fontId="18" fillId="0" borderId="13" xfId="29" applyNumberFormat="1" applyFont="1">
      <alignment horizontal="center" vertical="top" wrapText="1"/>
    </xf>
    <xf numFmtId="0" fontId="19" fillId="0" borderId="1" xfId="28" applyNumberFormat="1" applyFont="1" applyBorder="1" applyAlignment="1" applyProtection="1">
      <alignment horizontal="center" wrapText="1"/>
    </xf>
    <xf numFmtId="0" fontId="16" fillId="0" borderId="1" xfId="0" applyFont="1" applyBorder="1" applyAlignment="1">
      <alignment horizontal="center" wrapText="1"/>
    </xf>
    <xf numFmtId="0" fontId="21" fillId="0" borderId="1" xfId="28" applyNumberFormat="1" applyFont="1" applyBorder="1" applyAlignment="1" applyProtection="1">
      <alignment horizontal="center" vertical="center" wrapText="1"/>
    </xf>
    <xf numFmtId="0" fontId="18" fillId="0" borderId="13" xfId="29" applyNumberFormat="1" applyFont="1" applyBorder="1" applyProtection="1">
      <alignment horizontal="center" vertical="top" wrapText="1"/>
    </xf>
    <xf numFmtId="0" fontId="18" fillId="0" borderId="13" xfId="29" applyFont="1" applyBorder="1">
      <alignment horizontal="center" vertical="top" wrapText="1"/>
    </xf>
    <xf numFmtId="49" fontId="18" fillId="0" borderId="13" xfId="30" applyNumberFormat="1" applyFont="1" applyBorder="1" applyProtection="1">
      <alignment horizontal="center" vertical="top" wrapText="1"/>
    </xf>
    <xf numFmtId="49" fontId="18" fillId="0" borderId="13" xfId="30" applyFont="1" applyBorder="1">
      <alignment horizontal="center" vertical="top" wrapText="1"/>
    </xf>
    <xf numFmtId="166" fontId="18" fillId="0" borderId="13" xfId="29" applyNumberFormat="1" applyFont="1" applyBorder="1" applyProtection="1">
      <alignment horizontal="center" vertical="top" wrapText="1"/>
    </xf>
    <xf numFmtId="166" fontId="18" fillId="0" borderId="13" xfId="29" applyNumberFormat="1" applyFont="1" applyBorder="1">
      <alignment horizontal="center" vertical="top" wrapText="1"/>
    </xf>
    <xf numFmtId="49" fontId="18" fillId="0" borderId="13" xfId="30" applyNumberFormat="1" applyFont="1" applyProtection="1">
      <alignment horizontal="center" vertical="top" wrapText="1"/>
    </xf>
    <xf numFmtId="49" fontId="18" fillId="0" borderId="13" xfId="30" applyFont="1">
      <alignment horizontal="center" vertical="top" wrapText="1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tabSelected="1" topLeftCell="A92" zoomScaleNormal="100" zoomScaleSheetLayoutView="100" workbookViewId="0">
      <selection activeCell="G115" sqref="G115"/>
    </sheetView>
  </sheetViews>
  <sheetFormatPr defaultColWidth="9.109375" defaultRowHeight="14.4" x14ac:dyDescent="0.3"/>
  <cols>
    <col min="1" max="1" width="50.6640625" style="1" customWidth="1"/>
    <col min="2" max="2" width="22.33203125" style="1" customWidth="1"/>
    <col min="3" max="3" width="15.5546875" style="1" customWidth="1"/>
    <col min="4" max="4" width="14.33203125" style="1" customWidth="1"/>
    <col min="5" max="5" width="14.44140625" style="72" customWidth="1"/>
    <col min="6" max="16384" width="9.109375" style="1"/>
  </cols>
  <sheetData>
    <row r="1" spans="1:6" ht="42.6" customHeight="1" x14ac:dyDescent="0.3">
      <c r="A1" s="2"/>
      <c r="B1" s="2"/>
      <c r="C1" s="2"/>
      <c r="D1" s="94"/>
      <c r="E1" s="94"/>
      <c r="F1" s="6"/>
    </row>
    <row r="2" spans="1:6" ht="47.4" customHeight="1" x14ac:dyDescent="0.3">
      <c r="A2" s="95" t="s">
        <v>193</v>
      </c>
      <c r="B2" s="95"/>
      <c r="C2" s="95"/>
      <c r="D2" s="95"/>
      <c r="E2" s="95"/>
      <c r="F2" s="25"/>
    </row>
    <row r="3" spans="1:6" ht="15" customHeight="1" x14ac:dyDescent="0.3">
      <c r="A3" s="26"/>
      <c r="B3" s="26"/>
      <c r="C3" s="26"/>
      <c r="D3" s="26"/>
      <c r="E3" s="78"/>
      <c r="F3" s="25"/>
    </row>
    <row r="4" spans="1:6" ht="15.6" customHeight="1" x14ac:dyDescent="0.3">
      <c r="A4" s="26"/>
      <c r="B4" s="26" t="s">
        <v>190</v>
      </c>
      <c r="C4" s="26"/>
      <c r="D4" s="26"/>
      <c r="E4" s="78"/>
      <c r="F4" s="25"/>
    </row>
    <row r="5" spans="1:6" ht="15" customHeight="1" x14ac:dyDescent="0.3">
      <c r="A5" s="26"/>
      <c r="B5" s="26"/>
      <c r="C5" s="26"/>
      <c r="D5" s="26"/>
      <c r="E5" s="79" t="s">
        <v>97</v>
      </c>
      <c r="F5" s="25"/>
    </row>
    <row r="6" spans="1:6" ht="12.9" customHeight="1" x14ac:dyDescent="0.3">
      <c r="A6" s="96" t="s">
        <v>188</v>
      </c>
      <c r="B6" s="96" t="s">
        <v>1</v>
      </c>
      <c r="C6" s="98" t="s">
        <v>2</v>
      </c>
      <c r="D6" s="98" t="s">
        <v>3</v>
      </c>
      <c r="E6" s="100" t="s">
        <v>194</v>
      </c>
      <c r="F6" s="27"/>
    </row>
    <row r="7" spans="1:6" ht="12" customHeight="1" x14ac:dyDescent="0.3">
      <c r="A7" s="97"/>
      <c r="B7" s="97"/>
      <c r="C7" s="99"/>
      <c r="D7" s="99"/>
      <c r="E7" s="101"/>
      <c r="F7" s="28"/>
    </row>
    <row r="8" spans="1:6" ht="14.25" customHeight="1" x14ac:dyDescent="0.3">
      <c r="A8" s="97"/>
      <c r="B8" s="97"/>
      <c r="C8" s="99"/>
      <c r="D8" s="99"/>
      <c r="E8" s="101"/>
      <c r="F8" s="28"/>
    </row>
    <row r="9" spans="1:6" ht="14.25" customHeight="1" x14ac:dyDescent="0.3">
      <c r="A9" s="29">
        <v>1</v>
      </c>
      <c r="B9" s="30">
        <v>2</v>
      </c>
      <c r="C9" s="31" t="s">
        <v>149</v>
      </c>
      <c r="D9" s="31" t="s">
        <v>4</v>
      </c>
      <c r="E9" s="74" t="s">
        <v>5</v>
      </c>
      <c r="F9" s="28"/>
    </row>
    <row r="10" spans="1:6" ht="17.25" customHeight="1" x14ac:dyDescent="0.3">
      <c r="A10" s="16" t="s">
        <v>6</v>
      </c>
      <c r="B10" s="17"/>
      <c r="C10" s="18">
        <f>C11+C41+C57+C52+C17+C49+C54</f>
        <v>5519617.4199999999</v>
      </c>
      <c r="D10" s="18">
        <f>D11+D41+D57+D52+D17+D49+D54</f>
        <v>5460057.6399999997</v>
      </c>
      <c r="E10" s="75">
        <f>D10/C10*100</f>
        <v>98.920943691057488</v>
      </c>
      <c r="F10" s="28"/>
    </row>
    <row r="11" spans="1:6" ht="17.25" customHeight="1" x14ac:dyDescent="0.3">
      <c r="A11" s="85" t="s">
        <v>96</v>
      </c>
      <c r="B11" s="86" t="s">
        <v>42</v>
      </c>
      <c r="C11" s="34">
        <f>C12+C26+C23</f>
        <v>1829580</v>
      </c>
      <c r="D11" s="34">
        <f>D12+D26+D23</f>
        <v>1632242.83</v>
      </c>
      <c r="E11" s="76">
        <f>D11/C11*100</f>
        <v>89.214072628690744</v>
      </c>
      <c r="F11" s="28"/>
    </row>
    <row r="12" spans="1:6" ht="15" customHeight="1" x14ac:dyDescent="0.3">
      <c r="A12" s="39" t="s">
        <v>14</v>
      </c>
      <c r="B12" s="32" t="s">
        <v>43</v>
      </c>
      <c r="C12" s="35">
        <f>C13</f>
        <v>401180</v>
      </c>
      <c r="D12" s="35">
        <f>D13</f>
        <v>322899.53999999998</v>
      </c>
      <c r="E12" s="76">
        <f t="shared" ref="E12:E67" si="0">D12/C12*100</f>
        <v>80.487447031257787</v>
      </c>
      <c r="F12" s="28"/>
    </row>
    <row r="13" spans="1:6" ht="15" hidden="1" customHeight="1" x14ac:dyDescent="0.3">
      <c r="A13" s="39" t="s">
        <v>100</v>
      </c>
      <c r="B13" s="32" t="s">
        <v>101</v>
      </c>
      <c r="C13" s="33">
        <v>401180</v>
      </c>
      <c r="D13" s="33">
        <v>322899.53999999998</v>
      </c>
      <c r="E13" s="76">
        <f t="shared" si="0"/>
        <v>80.487447031257787</v>
      </c>
      <c r="F13" s="28"/>
    </row>
    <row r="14" spans="1:6" ht="60.6" hidden="1" customHeight="1" x14ac:dyDescent="0.3">
      <c r="A14" s="39" t="s">
        <v>15</v>
      </c>
      <c r="B14" s="32" t="s">
        <v>44</v>
      </c>
      <c r="C14" s="35">
        <v>397540</v>
      </c>
      <c r="D14" s="35">
        <v>321217.67</v>
      </c>
      <c r="E14" s="76">
        <f t="shared" si="0"/>
        <v>80.801345776525622</v>
      </c>
      <c r="F14" s="28"/>
    </row>
    <row r="15" spans="1:6" ht="66" hidden="1" customHeight="1" x14ac:dyDescent="0.3">
      <c r="A15" s="36" t="s">
        <v>139</v>
      </c>
      <c r="B15" s="32" t="s">
        <v>138</v>
      </c>
      <c r="C15" s="35">
        <v>3480</v>
      </c>
      <c r="D15" s="35">
        <v>211.02</v>
      </c>
      <c r="E15" s="76">
        <f t="shared" si="0"/>
        <v>6.0637931034482762</v>
      </c>
      <c r="F15" s="28"/>
    </row>
    <row r="16" spans="1:6" ht="36.6" hidden="1" customHeight="1" x14ac:dyDescent="0.3">
      <c r="A16" s="39" t="s">
        <v>16</v>
      </c>
      <c r="B16" s="32" t="s">
        <v>45</v>
      </c>
      <c r="C16" s="35">
        <v>160</v>
      </c>
      <c r="D16" s="35">
        <v>1470.85</v>
      </c>
      <c r="E16" s="76">
        <f>D16/C16*100</f>
        <v>919.28124999999989</v>
      </c>
      <c r="F16" s="28"/>
    </row>
    <row r="17" spans="1:8" ht="36.6" customHeight="1" x14ac:dyDescent="0.3">
      <c r="A17" s="42" t="s">
        <v>9</v>
      </c>
      <c r="B17" s="37" t="s">
        <v>46</v>
      </c>
      <c r="C17" s="33">
        <f>C18</f>
        <v>307000</v>
      </c>
      <c r="D17" s="33">
        <f>D18</f>
        <v>343053.31</v>
      </c>
      <c r="E17" s="76">
        <f t="shared" si="0"/>
        <v>111.74374918566777</v>
      </c>
      <c r="F17" s="28"/>
    </row>
    <row r="18" spans="1:8" ht="24" hidden="1" customHeight="1" x14ac:dyDescent="0.3">
      <c r="A18" s="42" t="s">
        <v>10</v>
      </c>
      <c r="B18" s="37" t="s">
        <v>47</v>
      </c>
      <c r="C18" s="38">
        <v>307000</v>
      </c>
      <c r="D18" s="38">
        <v>343053.31</v>
      </c>
      <c r="E18" s="76">
        <f t="shared" si="0"/>
        <v>111.74374918566777</v>
      </c>
      <c r="F18" s="28"/>
    </row>
    <row r="19" spans="1:8" ht="46.95" hidden="1" customHeight="1" x14ac:dyDescent="0.3">
      <c r="A19" s="39" t="s">
        <v>11</v>
      </c>
      <c r="B19" s="32" t="s">
        <v>48</v>
      </c>
      <c r="C19" s="35">
        <v>111300</v>
      </c>
      <c r="D19" s="35">
        <v>156152.09</v>
      </c>
      <c r="E19" s="76">
        <f t="shared" si="0"/>
        <v>140.29837376460017</v>
      </c>
      <c r="F19" s="28"/>
    </row>
    <row r="20" spans="1:8" ht="58.95" hidden="1" customHeight="1" x14ac:dyDescent="0.3">
      <c r="A20" s="39" t="s">
        <v>12</v>
      </c>
      <c r="B20" s="32" t="s">
        <v>49</v>
      </c>
      <c r="C20" s="35">
        <v>800</v>
      </c>
      <c r="D20" s="35">
        <v>1147.76</v>
      </c>
      <c r="E20" s="76">
        <f t="shared" si="0"/>
        <v>143.47</v>
      </c>
      <c r="F20" s="28"/>
    </row>
    <row r="21" spans="1:8" ht="46.95" hidden="1" customHeight="1" x14ac:dyDescent="0.3">
      <c r="A21" s="39" t="s">
        <v>13</v>
      </c>
      <c r="B21" s="32" t="s">
        <v>50</v>
      </c>
      <c r="C21" s="35">
        <v>215600</v>
      </c>
      <c r="D21" s="35">
        <v>208619.72</v>
      </c>
      <c r="E21" s="76">
        <f t="shared" si="0"/>
        <v>96.762393320964748</v>
      </c>
      <c r="F21" s="28"/>
    </row>
    <row r="22" spans="1:8" ht="46.2" hidden="1" customHeight="1" x14ac:dyDescent="0.3">
      <c r="A22" s="36" t="s">
        <v>102</v>
      </c>
      <c r="B22" s="32" t="s">
        <v>103</v>
      </c>
      <c r="C22" s="35">
        <v>-20700</v>
      </c>
      <c r="D22" s="35">
        <v>-22866.26</v>
      </c>
      <c r="E22" s="76">
        <v>0</v>
      </c>
      <c r="F22" s="28"/>
    </row>
    <row r="23" spans="1:8" ht="13.95" customHeight="1" x14ac:dyDescent="0.3">
      <c r="A23" s="36" t="s">
        <v>124</v>
      </c>
      <c r="B23" s="32" t="s">
        <v>133</v>
      </c>
      <c r="C23" s="35">
        <v>2400</v>
      </c>
      <c r="D23" s="35">
        <v>2675.24</v>
      </c>
      <c r="E23" s="76">
        <v>0</v>
      </c>
      <c r="F23" s="28"/>
    </row>
    <row r="24" spans="1:8" ht="19.2" hidden="1" customHeight="1" x14ac:dyDescent="0.3">
      <c r="A24" s="36" t="s">
        <v>123</v>
      </c>
      <c r="B24" s="32" t="s">
        <v>151</v>
      </c>
      <c r="C24" s="35">
        <v>0</v>
      </c>
      <c r="D24" s="35">
        <v>2601</v>
      </c>
      <c r="E24" s="76">
        <v>0</v>
      </c>
      <c r="F24" s="28"/>
    </row>
    <row r="25" spans="1:8" ht="22.2" hidden="1" customHeight="1" x14ac:dyDescent="0.3">
      <c r="A25" s="36" t="s">
        <v>150</v>
      </c>
      <c r="B25" s="32" t="s">
        <v>134</v>
      </c>
      <c r="C25" s="35">
        <v>0</v>
      </c>
      <c r="D25" s="35">
        <v>74.239999999999995</v>
      </c>
      <c r="E25" s="76">
        <v>0</v>
      </c>
      <c r="F25" s="28"/>
    </row>
    <row r="26" spans="1:8" ht="15" customHeight="1" x14ac:dyDescent="0.3">
      <c r="A26" s="39" t="s">
        <v>17</v>
      </c>
      <c r="B26" s="32" t="s">
        <v>51</v>
      </c>
      <c r="C26" s="35">
        <f>C27+C31</f>
        <v>1426000</v>
      </c>
      <c r="D26" s="35">
        <f>D27+D31</f>
        <v>1306668.05</v>
      </c>
      <c r="E26" s="76">
        <f t="shared" si="0"/>
        <v>91.631700561009822</v>
      </c>
      <c r="F26" s="28"/>
      <c r="H26" s="3"/>
    </row>
    <row r="27" spans="1:8" ht="12.6" hidden="1" customHeight="1" x14ac:dyDescent="0.3">
      <c r="A27" s="39" t="s">
        <v>18</v>
      </c>
      <c r="B27" s="32" t="s">
        <v>52</v>
      </c>
      <c r="C27" s="35">
        <v>410000</v>
      </c>
      <c r="D27" s="35">
        <v>397434.49</v>
      </c>
      <c r="E27" s="76">
        <f t="shared" si="0"/>
        <v>96.935241463414627</v>
      </c>
      <c r="F27" s="28"/>
    </row>
    <row r="28" spans="1:8" ht="36.6" hidden="1" x14ac:dyDescent="0.3">
      <c r="A28" s="39" t="s">
        <v>19</v>
      </c>
      <c r="B28" s="32" t="s">
        <v>53</v>
      </c>
      <c r="C28" s="35">
        <v>410000</v>
      </c>
      <c r="D28" s="35">
        <v>397434.49</v>
      </c>
      <c r="E28" s="76">
        <f t="shared" si="0"/>
        <v>96.935241463414627</v>
      </c>
      <c r="F28" s="28"/>
    </row>
    <row r="29" spans="1:8" ht="44.4" hidden="1" customHeight="1" x14ac:dyDescent="0.3">
      <c r="A29" s="39" t="s">
        <v>152</v>
      </c>
      <c r="B29" s="32" t="s">
        <v>153</v>
      </c>
      <c r="C29" s="35">
        <v>0</v>
      </c>
      <c r="D29" s="35">
        <v>392107.67</v>
      </c>
      <c r="E29" s="76">
        <v>0</v>
      </c>
      <c r="F29" s="28"/>
    </row>
    <row r="30" spans="1:8" ht="36.6" hidden="1" x14ac:dyDescent="0.3">
      <c r="A30" s="39" t="s">
        <v>154</v>
      </c>
      <c r="B30" s="32" t="s">
        <v>140</v>
      </c>
      <c r="C30" s="35">
        <v>0</v>
      </c>
      <c r="D30" s="35">
        <v>5326.82</v>
      </c>
      <c r="E30" s="76">
        <v>0</v>
      </c>
      <c r="F30" s="28"/>
    </row>
    <row r="31" spans="1:8" hidden="1" x14ac:dyDescent="0.3">
      <c r="A31" s="39" t="s">
        <v>20</v>
      </c>
      <c r="B31" s="32" t="s">
        <v>54</v>
      </c>
      <c r="C31" s="35">
        <v>1016000</v>
      </c>
      <c r="D31" s="35">
        <v>909233.56</v>
      </c>
      <c r="E31" s="76">
        <f t="shared" si="0"/>
        <v>89.491492125984266</v>
      </c>
      <c r="F31" s="28"/>
    </row>
    <row r="32" spans="1:8" hidden="1" x14ac:dyDescent="0.3">
      <c r="A32" s="39" t="s">
        <v>21</v>
      </c>
      <c r="B32" s="32" t="s">
        <v>55</v>
      </c>
      <c r="C32" s="35">
        <v>432000</v>
      </c>
      <c r="D32" s="35">
        <v>265064.14</v>
      </c>
      <c r="E32" s="76">
        <f t="shared" si="0"/>
        <v>61.357439814814818</v>
      </c>
      <c r="F32" s="28"/>
    </row>
    <row r="33" spans="1:6" ht="24.6" hidden="1" x14ac:dyDescent="0.3">
      <c r="A33" s="39" t="s">
        <v>22</v>
      </c>
      <c r="B33" s="32" t="s">
        <v>56</v>
      </c>
      <c r="C33" s="35">
        <v>432000</v>
      </c>
      <c r="D33" s="35">
        <v>265064.14</v>
      </c>
      <c r="E33" s="76">
        <f t="shared" si="0"/>
        <v>61.357439814814818</v>
      </c>
      <c r="F33" s="28"/>
    </row>
    <row r="34" spans="1:6" ht="48.6" hidden="1" x14ac:dyDescent="0.3">
      <c r="A34" s="39" t="s">
        <v>155</v>
      </c>
      <c r="B34" s="40" t="s">
        <v>156</v>
      </c>
      <c r="C34" s="35">
        <v>0</v>
      </c>
      <c r="D34" s="35">
        <v>264551</v>
      </c>
      <c r="E34" s="76">
        <v>0</v>
      </c>
      <c r="F34" s="28"/>
    </row>
    <row r="35" spans="1:6" ht="36.6" hidden="1" x14ac:dyDescent="0.3">
      <c r="A35" s="39" t="s">
        <v>157</v>
      </c>
      <c r="B35" s="40" t="s">
        <v>158</v>
      </c>
      <c r="C35" s="35">
        <v>0</v>
      </c>
      <c r="D35" s="35">
        <v>13.14</v>
      </c>
      <c r="E35" s="76">
        <v>0</v>
      </c>
      <c r="F35" s="28"/>
    </row>
    <row r="36" spans="1:6" ht="48.6" hidden="1" x14ac:dyDescent="0.3">
      <c r="A36" s="39" t="s">
        <v>159</v>
      </c>
      <c r="B36" s="40" t="s">
        <v>160</v>
      </c>
      <c r="C36" s="35">
        <v>0</v>
      </c>
      <c r="D36" s="35">
        <v>500</v>
      </c>
      <c r="E36" s="76">
        <v>0</v>
      </c>
      <c r="F36" s="28"/>
    </row>
    <row r="37" spans="1:6" hidden="1" x14ac:dyDescent="0.3">
      <c r="A37" s="39" t="s">
        <v>23</v>
      </c>
      <c r="B37" s="32" t="s">
        <v>57</v>
      </c>
      <c r="C37" s="35">
        <v>584000</v>
      </c>
      <c r="D37" s="35">
        <v>644169.42000000004</v>
      </c>
      <c r="E37" s="76">
        <f t="shared" si="0"/>
        <v>110.30298287671233</v>
      </c>
      <c r="F37" s="28"/>
    </row>
    <row r="38" spans="1:6" ht="25.95" hidden="1" customHeight="1" x14ac:dyDescent="0.3">
      <c r="A38" s="39" t="s">
        <v>24</v>
      </c>
      <c r="B38" s="32" t="s">
        <v>58</v>
      </c>
      <c r="C38" s="35">
        <v>584000</v>
      </c>
      <c r="D38" s="35">
        <v>644169.42000000004</v>
      </c>
      <c r="E38" s="76">
        <f t="shared" si="0"/>
        <v>110.30298287671233</v>
      </c>
      <c r="F38" s="28"/>
    </row>
    <row r="39" spans="1:6" ht="55.2" hidden="1" customHeight="1" x14ac:dyDescent="0.3">
      <c r="A39" s="36" t="s">
        <v>141</v>
      </c>
      <c r="B39" s="41" t="s">
        <v>143</v>
      </c>
      <c r="C39" s="35">
        <v>0</v>
      </c>
      <c r="D39" s="35">
        <v>635651.36</v>
      </c>
      <c r="E39" s="76">
        <v>0</v>
      </c>
      <c r="F39" s="28"/>
    </row>
    <row r="40" spans="1:6" ht="40.950000000000003" hidden="1" customHeight="1" x14ac:dyDescent="0.3">
      <c r="A40" s="36" t="s">
        <v>142</v>
      </c>
      <c r="B40" s="41" t="s">
        <v>144</v>
      </c>
      <c r="C40" s="35">
        <v>0</v>
      </c>
      <c r="D40" s="35">
        <v>8518.06</v>
      </c>
      <c r="E40" s="76">
        <v>0</v>
      </c>
      <c r="F40" s="28"/>
    </row>
    <row r="41" spans="1:6" ht="18" customHeight="1" x14ac:dyDescent="0.3">
      <c r="A41" s="39" t="s">
        <v>8</v>
      </c>
      <c r="B41" s="32" t="s">
        <v>104</v>
      </c>
      <c r="C41" s="35">
        <f>C42</f>
        <v>2248081.56</v>
      </c>
      <c r="D41" s="35">
        <f>D42</f>
        <v>2248081.56</v>
      </c>
      <c r="E41" s="76">
        <f t="shared" si="0"/>
        <v>100</v>
      </c>
      <c r="F41" s="28"/>
    </row>
    <row r="42" spans="1:6" ht="40.799999999999997" customHeight="1" x14ac:dyDescent="0.3">
      <c r="A42" s="36" t="s">
        <v>105</v>
      </c>
      <c r="B42" s="32" t="s">
        <v>106</v>
      </c>
      <c r="C42" s="35">
        <f>C43+C46</f>
        <v>2248081.56</v>
      </c>
      <c r="D42" s="35">
        <f>D43+D46</f>
        <v>2248081.56</v>
      </c>
      <c r="E42" s="76">
        <f t="shared" si="0"/>
        <v>100</v>
      </c>
      <c r="F42" s="28"/>
    </row>
    <row r="43" spans="1:6" ht="19.95" hidden="1" customHeight="1" x14ac:dyDescent="0.3">
      <c r="A43" s="36" t="s">
        <v>109</v>
      </c>
      <c r="B43" s="32" t="s">
        <v>110</v>
      </c>
      <c r="C43" s="35">
        <v>868600</v>
      </c>
      <c r="D43" s="35">
        <v>868600</v>
      </c>
      <c r="E43" s="76">
        <f t="shared" si="0"/>
        <v>100</v>
      </c>
      <c r="F43" s="28"/>
    </row>
    <row r="44" spans="1:6" ht="15" hidden="1" customHeight="1" x14ac:dyDescent="0.3">
      <c r="A44" s="36" t="s">
        <v>111</v>
      </c>
      <c r="B44" s="32" t="s">
        <v>114</v>
      </c>
      <c r="C44" s="35">
        <v>868600</v>
      </c>
      <c r="D44" s="35">
        <v>868600</v>
      </c>
      <c r="E44" s="76">
        <f t="shared" si="0"/>
        <v>100</v>
      </c>
      <c r="F44" s="28"/>
    </row>
    <row r="45" spans="1:6" ht="25.95" hidden="1" customHeight="1" x14ac:dyDescent="0.3">
      <c r="A45" s="36" t="s">
        <v>113</v>
      </c>
      <c r="B45" s="32" t="s">
        <v>112</v>
      </c>
      <c r="C45" s="35">
        <v>868600</v>
      </c>
      <c r="D45" s="35">
        <v>868600</v>
      </c>
      <c r="E45" s="76">
        <f t="shared" si="0"/>
        <v>100</v>
      </c>
      <c r="F45" s="28"/>
    </row>
    <row r="46" spans="1:6" ht="19.95" hidden="1" customHeight="1" x14ac:dyDescent="0.3">
      <c r="A46" s="36" t="s">
        <v>115</v>
      </c>
      <c r="B46" s="32" t="s">
        <v>116</v>
      </c>
      <c r="C46" s="35">
        <v>1379481.56</v>
      </c>
      <c r="D46" s="35">
        <v>1379481.56</v>
      </c>
      <c r="E46" s="76">
        <f t="shared" si="0"/>
        <v>100</v>
      </c>
      <c r="F46" s="28"/>
    </row>
    <row r="47" spans="1:6" ht="14.4" hidden="1" customHeight="1" x14ac:dyDescent="0.3">
      <c r="A47" s="36" t="s">
        <v>117</v>
      </c>
      <c r="B47" s="32" t="s">
        <v>118</v>
      </c>
      <c r="C47" s="35">
        <v>1379481.56</v>
      </c>
      <c r="D47" s="35">
        <v>1379481.56</v>
      </c>
      <c r="E47" s="76">
        <f t="shared" si="0"/>
        <v>100</v>
      </c>
      <c r="F47" s="28"/>
    </row>
    <row r="48" spans="1:6" ht="31.2" hidden="1" customHeight="1" x14ac:dyDescent="0.3">
      <c r="A48" s="36" t="s">
        <v>119</v>
      </c>
      <c r="B48" s="32" t="s">
        <v>120</v>
      </c>
      <c r="C48" s="35">
        <v>1379481.56</v>
      </c>
      <c r="D48" s="35">
        <v>1379481.56</v>
      </c>
      <c r="E48" s="76">
        <f t="shared" si="0"/>
        <v>100</v>
      </c>
      <c r="F48" s="28"/>
    </row>
    <row r="49" spans="1:6" ht="17.399999999999999" customHeight="1" x14ac:dyDescent="0.3">
      <c r="A49" s="39" t="s">
        <v>135</v>
      </c>
      <c r="B49" s="32" t="s">
        <v>161</v>
      </c>
      <c r="C49" s="35">
        <v>3960</v>
      </c>
      <c r="D49" s="35">
        <v>2750</v>
      </c>
      <c r="E49" s="76">
        <f>D49/C49*100</f>
        <v>69.444444444444443</v>
      </c>
      <c r="F49" s="28"/>
    </row>
    <row r="50" spans="1:6" ht="31.2" hidden="1" customHeight="1" x14ac:dyDescent="0.3">
      <c r="A50" s="36" t="s">
        <v>136</v>
      </c>
      <c r="B50" s="41" t="s">
        <v>162</v>
      </c>
      <c r="C50" s="35">
        <v>3960</v>
      </c>
      <c r="D50" s="35">
        <v>2750</v>
      </c>
      <c r="E50" s="76">
        <f>D50/C50*100</f>
        <v>69.444444444444443</v>
      </c>
      <c r="F50" s="28"/>
    </row>
    <row r="51" spans="1:6" ht="49.95" hidden="1" customHeight="1" x14ac:dyDescent="0.3">
      <c r="A51" s="36" t="s">
        <v>137</v>
      </c>
      <c r="B51" s="41" t="s">
        <v>163</v>
      </c>
      <c r="C51" s="35">
        <v>3960</v>
      </c>
      <c r="D51" s="35">
        <v>2750</v>
      </c>
      <c r="E51" s="76">
        <f>D51/C51*100</f>
        <v>69.444444444444443</v>
      </c>
      <c r="F51" s="28"/>
    </row>
    <row r="52" spans="1:6" ht="39.6" customHeight="1" x14ac:dyDescent="0.3">
      <c r="A52" s="39" t="s">
        <v>25</v>
      </c>
      <c r="B52" s="32" t="s">
        <v>164</v>
      </c>
      <c r="C52" s="35">
        <v>50800</v>
      </c>
      <c r="D52" s="35">
        <v>59314.27</v>
      </c>
      <c r="E52" s="76">
        <f>D52/C52*100</f>
        <v>116.76037401574801</v>
      </c>
      <c r="F52" s="28"/>
    </row>
    <row r="53" spans="1:6" ht="57.6" hidden="1" customHeight="1" x14ac:dyDescent="0.3">
      <c r="A53" s="39" t="s">
        <v>26</v>
      </c>
      <c r="B53" s="32" t="s">
        <v>165</v>
      </c>
      <c r="C53" s="35">
        <v>50800</v>
      </c>
      <c r="D53" s="35">
        <v>59314.27</v>
      </c>
      <c r="E53" s="76">
        <f>D53/C53*100</f>
        <v>116.76037401574801</v>
      </c>
      <c r="F53" s="28"/>
    </row>
    <row r="54" spans="1:6" ht="14.4" customHeight="1" x14ac:dyDescent="0.3">
      <c r="A54" s="39" t="s">
        <v>166</v>
      </c>
      <c r="B54" s="32" t="s">
        <v>167</v>
      </c>
      <c r="C54" s="35">
        <v>0</v>
      </c>
      <c r="D54" s="35">
        <v>111041.94</v>
      </c>
      <c r="E54" s="76">
        <v>0</v>
      </c>
      <c r="F54" s="28"/>
    </row>
    <row r="55" spans="1:6" ht="14.4" hidden="1" customHeight="1" x14ac:dyDescent="0.3">
      <c r="A55" s="39" t="s">
        <v>168</v>
      </c>
      <c r="B55" s="32" t="s">
        <v>169</v>
      </c>
      <c r="C55" s="35">
        <v>0</v>
      </c>
      <c r="D55" s="35">
        <v>111041.94</v>
      </c>
      <c r="E55" s="76">
        <v>0</v>
      </c>
      <c r="F55" s="28"/>
    </row>
    <row r="56" spans="1:6" ht="19.95" hidden="1" customHeight="1" x14ac:dyDescent="0.3">
      <c r="A56" s="39" t="s">
        <v>170</v>
      </c>
      <c r="B56" s="32" t="s">
        <v>171</v>
      </c>
      <c r="C56" s="35">
        <v>0</v>
      </c>
      <c r="D56" s="35">
        <v>111041.94</v>
      </c>
      <c r="E56" s="76">
        <v>0</v>
      </c>
      <c r="F56" s="28"/>
    </row>
    <row r="57" spans="1:6" ht="17.399999999999999" customHeight="1" x14ac:dyDescent="0.3">
      <c r="A57" s="39" t="s">
        <v>121</v>
      </c>
      <c r="B57" s="32" t="s">
        <v>172</v>
      </c>
      <c r="C57" s="35">
        <f>C58+C66+C68+C64</f>
        <v>1080195.8599999999</v>
      </c>
      <c r="D57" s="35">
        <f>D58+D66+D68+D64</f>
        <v>1063573.73</v>
      </c>
      <c r="E57" s="76">
        <f>D57/C57*100</f>
        <v>98.461192954396253</v>
      </c>
      <c r="F57" s="28"/>
    </row>
    <row r="58" spans="1:6" ht="24" customHeight="1" x14ac:dyDescent="0.3">
      <c r="A58" s="39" t="s">
        <v>122</v>
      </c>
      <c r="B58" s="32" t="s">
        <v>173</v>
      </c>
      <c r="C58" s="35">
        <f>C59+C60+C61+C62+C63</f>
        <v>939695.86</v>
      </c>
      <c r="D58" s="35">
        <f>D59+D60+D61+D62+D63</f>
        <v>939672.72</v>
      </c>
      <c r="E58" s="76">
        <f t="shared" si="0"/>
        <v>99.997537501122963</v>
      </c>
      <c r="F58" s="28"/>
    </row>
    <row r="59" spans="1:6" ht="24" hidden="1" customHeight="1" x14ac:dyDescent="0.3">
      <c r="A59" s="39" t="s">
        <v>186</v>
      </c>
      <c r="B59" s="32" t="s">
        <v>174</v>
      </c>
      <c r="C59" s="35">
        <v>363807.86</v>
      </c>
      <c r="D59" s="35">
        <v>363807.86</v>
      </c>
      <c r="E59" s="76">
        <f t="shared" si="0"/>
        <v>100</v>
      </c>
      <c r="F59" s="28"/>
    </row>
    <row r="60" spans="1:6" ht="46.95" hidden="1" customHeight="1" x14ac:dyDescent="0.3">
      <c r="A60" s="39" t="s">
        <v>107</v>
      </c>
      <c r="B60" s="32" t="s">
        <v>175</v>
      </c>
      <c r="C60" s="35">
        <v>78000</v>
      </c>
      <c r="D60" s="35">
        <v>78000</v>
      </c>
      <c r="E60" s="76">
        <f t="shared" si="0"/>
        <v>100</v>
      </c>
      <c r="F60" s="28"/>
    </row>
    <row r="61" spans="1:6" s="4" customFormat="1" ht="62.4" hidden="1" customHeight="1" x14ac:dyDescent="0.3">
      <c r="A61" s="42" t="s">
        <v>27</v>
      </c>
      <c r="B61" s="37" t="s">
        <v>176</v>
      </c>
      <c r="C61" s="38">
        <v>150</v>
      </c>
      <c r="D61" s="38">
        <v>150</v>
      </c>
      <c r="E61" s="77">
        <f t="shared" si="0"/>
        <v>100</v>
      </c>
      <c r="F61" s="43"/>
    </row>
    <row r="62" spans="1:6" s="4" customFormat="1" ht="62.4" hidden="1" customHeight="1" x14ac:dyDescent="0.3">
      <c r="A62" s="42" t="s">
        <v>125</v>
      </c>
      <c r="B62" s="37" t="s">
        <v>177</v>
      </c>
      <c r="C62" s="38">
        <v>481738</v>
      </c>
      <c r="D62" s="38">
        <v>481738</v>
      </c>
      <c r="E62" s="77">
        <f t="shared" si="0"/>
        <v>100</v>
      </c>
      <c r="F62" s="43"/>
    </row>
    <row r="63" spans="1:6" s="4" customFormat="1" ht="62.4" hidden="1" customHeight="1" x14ac:dyDescent="0.3">
      <c r="A63" s="42" t="s">
        <v>130</v>
      </c>
      <c r="B63" s="37" t="s">
        <v>178</v>
      </c>
      <c r="C63" s="38">
        <v>16000</v>
      </c>
      <c r="D63" s="38">
        <v>15976.86</v>
      </c>
      <c r="E63" s="77">
        <f t="shared" si="0"/>
        <v>99.855374999999995</v>
      </c>
      <c r="F63" s="43"/>
    </row>
    <row r="64" spans="1:6" s="4" customFormat="1" ht="24" customHeight="1" x14ac:dyDescent="0.3">
      <c r="A64" s="42" t="s">
        <v>131</v>
      </c>
      <c r="B64" s="37" t="s">
        <v>179</v>
      </c>
      <c r="C64" s="44">
        <f>C65</f>
        <v>58000</v>
      </c>
      <c r="D64" s="44">
        <f>D65</f>
        <v>58000</v>
      </c>
      <c r="E64" s="80">
        <f t="shared" si="0"/>
        <v>100</v>
      </c>
      <c r="F64" s="43"/>
    </row>
    <row r="65" spans="1:6" s="4" customFormat="1" ht="21.6" hidden="1" customHeight="1" x14ac:dyDescent="0.3">
      <c r="A65" s="42" t="s">
        <v>132</v>
      </c>
      <c r="B65" s="37" t="s">
        <v>180</v>
      </c>
      <c r="C65" s="44">
        <v>58000</v>
      </c>
      <c r="D65" s="44">
        <v>58000</v>
      </c>
      <c r="E65" s="80">
        <f t="shared" si="0"/>
        <v>100</v>
      </c>
      <c r="F65" s="43"/>
    </row>
    <row r="66" spans="1:6" x14ac:dyDescent="0.3">
      <c r="A66" s="39" t="s">
        <v>108</v>
      </c>
      <c r="B66" s="32" t="s">
        <v>181</v>
      </c>
      <c r="C66" s="45">
        <f>C67</f>
        <v>82500</v>
      </c>
      <c r="D66" s="45">
        <f>D67</f>
        <v>65904.539999999994</v>
      </c>
      <c r="E66" s="81">
        <f t="shared" si="0"/>
        <v>79.884290909090907</v>
      </c>
      <c r="F66" s="28"/>
    </row>
    <row r="67" spans="1:6" ht="37.200000000000003" hidden="1" customHeight="1" x14ac:dyDescent="0.3">
      <c r="A67" s="36" t="s">
        <v>187</v>
      </c>
      <c r="B67" s="32" t="s">
        <v>182</v>
      </c>
      <c r="C67" s="45">
        <v>82500</v>
      </c>
      <c r="D67" s="45">
        <v>65904.539999999994</v>
      </c>
      <c r="E67" s="81">
        <f t="shared" si="0"/>
        <v>79.884290909090907</v>
      </c>
      <c r="F67" s="28"/>
    </row>
    <row r="68" spans="1:6" ht="36.6" x14ac:dyDescent="0.3">
      <c r="A68" s="47" t="s">
        <v>126</v>
      </c>
      <c r="B68" s="48" t="s">
        <v>183</v>
      </c>
      <c r="C68" s="87">
        <v>0</v>
      </c>
      <c r="D68" s="87">
        <f>D69</f>
        <v>-3.53</v>
      </c>
      <c r="E68" s="88">
        <v>0</v>
      </c>
      <c r="F68" s="46"/>
    </row>
    <row r="69" spans="1:6" ht="36.6" hidden="1" x14ac:dyDescent="0.3">
      <c r="A69" s="47" t="s">
        <v>127</v>
      </c>
      <c r="B69" s="48" t="s">
        <v>184</v>
      </c>
      <c r="C69" s="49">
        <v>0</v>
      </c>
      <c r="D69" s="50">
        <v>-3.53</v>
      </c>
      <c r="E69" s="66">
        <v>0</v>
      </c>
      <c r="F69" s="46"/>
    </row>
    <row r="70" spans="1:6" ht="36.6" hidden="1" x14ac:dyDescent="0.3">
      <c r="A70" s="47" t="s">
        <v>127</v>
      </c>
      <c r="B70" s="48" t="s">
        <v>185</v>
      </c>
      <c r="C70" s="49">
        <v>0</v>
      </c>
      <c r="D70" s="50">
        <v>-3.53</v>
      </c>
      <c r="E70" s="66">
        <v>0</v>
      </c>
      <c r="F70" s="46"/>
    </row>
    <row r="71" spans="1:6" x14ac:dyDescent="0.3">
      <c r="A71" s="51"/>
      <c r="B71" s="51"/>
      <c r="C71" s="51"/>
      <c r="D71" s="51"/>
      <c r="E71" s="82"/>
      <c r="F71" s="51"/>
    </row>
    <row r="72" spans="1:6" x14ac:dyDescent="0.3">
      <c r="A72" s="51"/>
      <c r="B72" s="26" t="s">
        <v>191</v>
      </c>
      <c r="C72" s="51"/>
      <c r="D72" s="51"/>
      <c r="E72" s="82"/>
      <c r="F72" s="51"/>
    </row>
    <row r="73" spans="1:6" x14ac:dyDescent="0.3">
      <c r="A73" s="51"/>
      <c r="B73" s="51"/>
      <c r="C73" s="51"/>
      <c r="D73" s="51"/>
      <c r="E73" s="82"/>
      <c r="F73" s="51"/>
    </row>
    <row r="74" spans="1:6" x14ac:dyDescent="0.3">
      <c r="A74" s="89" t="s">
        <v>0</v>
      </c>
      <c r="B74" s="89" t="s">
        <v>67</v>
      </c>
      <c r="C74" s="102" t="s">
        <v>2</v>
      </c>
      <c r="D74" s="102" t="s">
        <v>3</v>
      </c>
      <c r="E74" s="100" t="s">
        <v>194</v>
      </c>
      <c r="F74" s="51"/>
    </row>
    <row r="75" spans="1:6" x14ac:dyDescent="0.3">
      <c r="A75" s="90"/>
      <c r="B75" s="90"/>
      <c r="C75" s="103"/>
      <c r="D75" s="103"/>
      <c r="E75" s="101"/>
      <c r="F75" s="51"/>
    </row>
    <row r="76" spans="1:6" x14ac:dyDescent="0.3">
      <c r="A76" s="90"/>
      <c r="B76" s="90"/>
      <c r="C76" s="103"/>
      <c r="D76" s="103"/>
      <c r="E76" s="101"/>
      <c r="F76" s="51"/>
    </row>
    <row r="77" spans="1:6" x14ac:dyDescent="0.3">
      <c r="A77" s="52">
        <v>1</v>
      </c>
      <c r="B77" s="53">
        <v>2</v>
      </c>
      <c r="C77" s="54" t="s">
        <v>149</v>
      </c>
      <c r="D77" s="54" t="s">
        <v>4</v>
      </c>
      <c r="E77" s="73" t="s">
        <v>5</v>
      </c>
      <c r="F77" s="51"/>
    </row>
    <row r="78" spans="1:6" x14ac:dyDescent="0.3">
      <c r="A78" s="16" t="s">
        <v>28</v>
      </c>
      <c r="B78" s="17" t="s">
        <v>7</v>
      </c>
      <c r="C78" s="18">
        <f>C79+C84+C86+C88+C90+C95+C93</f>
        <v>5876736.0700000003</v>
      </c>
      <c r="D78" s="18">
        <f>D79+D84+D86+D88+D90+D95+D93</f>
        <v>4783924.9800000004</v>
      </c>
      <c r="E78" s="67">
        <f>D78/C78*100</f>
        <v>81.404455177446835</v>
      </c>
      <c r="F78" s="51"/>
    </row>
    <row r="79" spans="1:6" x14ac:dyDescent="0.3">
      <c r="A79" s="19" t="s">
        <v>68</v>
      </c>
      <c r="B79" s="20" t="s">
        <v>69</v>
      </c>
      <c r="C79" s="21">
        <f>C80+C81+C83+C82</f>
        <v>1878763.2</v>
      </c>
      <c r="D79" s="21">
        <f>D80+D81+D83+D82</f>
        <v>1692136.0499999998</v>
      </c>
      <c r="E79" s="67">
        <f t="shared" ref="E79:E86" si="1">D79/C79*100</f>
        <v>90.066488954009742</v>
      </c>
      <c r="F79" s="51"/>
    </row>
    <row r="80" spans="1:6" x14ac:dyDescent="0.3">
      <c r="A80" s="55" t="s">
        <v>29</v>
      </c>
      <c r="B80" s="56" t="s">
        <v>70</v>
      </c>
      <c r="C80" s="57">
        <v>825176</v>
      </c>
      <c r="D80" s="57">
        <v>756909.57</v>
      </c>
      <c r="E80" s="68">
        <f t="shared" si="1"/>
        <v>91.727046108951299</v>
      </c>
      <c r="F80" s="51"/>
    </row>
    <row r="81" spans="1:6" ht="36.6" x14ac:dyDescent="0.3">
      <c r="A81" s="55" t="s">
        <v>30</v>
      </c>
      <c r="B81" s="56" t="s">
        <v>71</v>
      </c>
      <c r="C81" s="57">
        <v>1043437.2</v>
      </c>
      <c r="D81" s="57">
        <v>935076.48</v>
      </c>
      <c r="E81" s="68">
        <f t="shared" si="1"/>
        <v>89.615022351129511</v>
      </c>
      <c r="F81" s="51"/>
    </row>
    <row r="82" spans="1:6" x14ac:dyDescent="0.3">
      <c r="A82" s="55" t="s">
        <v>129</v>
      </c>
      <c r="B82" s="56" t="s">
        <v>128</v>
      </c>
      <c r="C82" s="57">
        <v>10000</v>
      </c>
      <c r="D82" s="57">
        <v>0</v>
      </c>
      <c r="E82" s="68">
        <f t="shared" si="1"/>
        <v>0</v>
      </c>
      <c r="F82" s="51"/>
    </row>
    <row r="83" spans="1:6" x14ac:dyDescent="0.3">
      <c r="A83" s="55" t="s">
        <v>72</v>
      </c>
      <c r="B83" s="56" t="s">
        <v>73</v>
      </c>
      <c r="C83" s="57">
        <v>150</v>
      </c>
      <c r="D83" s="57">
        <v>150</v>
      </c>
      <c r="E83" s="68">
        <f t="shared" si="1"/>
        <v>100</v>
      </c>
      <c r="F83" s="51"/>
    </row>
    <row r="84" spans="1:6" x14ac:dyDescent="0.3">
      <c r="A84" s="22" t="s">
        <v>74</v>
      </c>
      <c r="B84" s="23" t="s">
        <v>75</v>
      </c>
      <c r="C84" s="24">
        <f>C85</f>
        <v>78000</v>
      </c>
      <c r="D84" s="24">
        <f>D85</f>
        <v>78000</v>
      </c>
      <c r="E84" s="71">
        <f>E85</f>
        <v>100</v>
      </c>
      <c r="F84" s="51"/>
    </row>
    <row r="85" spans="1:6" x14ac:dyDescent="0.3">
      <c r="A85" s="55" t="s">
        <v>76</v>
      </c>
      <c r="B85" s="56" t="s">
        <v>77</v>
      </c>
      <c r="C85" s="57">
        <v>78000</v>
      </c>
      <c r="D85" s="57">
        <v>78000</v>
      </c>
      <c r="E85" s="68">
        <f t="shared" si="1"/>
        <v>100</v>
      </c>
      <c r="F85" s="51"/>
    </row>
    <row r="86" spans="1:6" ht="24" x14ac:dyDescent="0.3">
      <c r="A86" s="22" t="s">
        <v>79</v>
      </c>
      <c r="B86" s="23" t="s">
        <v>78</v>
      </c>
      <c r="C86" s="24">
        <f>C87</f>
        <v>20000</v>
      </c>
      <c r="D86" s="24">
        <f>D87</f>
        <v>0</v>
      </c>
      <c r="E86" s="67">
        <f t="shared" si="1"/>
        <v>0</v>
      </c>
      <c r="F86" s="51"/>
    </row>
    <row r="87" spans="1:6" x14ac:dyDescent="0.3">
      <c r="A87" s="55" t="s">
        <v>80</v>
      </c>
      <c r="B87" s="56" t="s">
        <v>81</v>
      </c>
      <c r="C87" s="57">
        <v>20000</v>
      </c>
      <c r="D87" s="57">
        <v>0</v>
      </c>
      <c r="E87" s="68">
        <f>D87/C87*100</f>
        <v>0</v>
      </c>
      <c r="F87" s="51"/>
    </row>
    <row r="88" spans="1:6" x14ac:dyDescent="0.3">
      <c r="A88" s="22" t="s">
        <v>82</v>
      </c>
      <c r="B88" s="23" t="s">
        <v>83</v>
      </c>
      <c r="C88" s="24">
        <f>C89</f>
        <v>981884.89</v>
      </c>
      <c r="D88" s="24">
        <f>D89</f>
        <v>488000</v>
      </c>
      <c r="E88" s="69">
        <f t="shared" ref="E88:E96" si="2">D88/C88*100</f>
        <v>49.700326888623373</v>
      </c>
      <c r="F88" s="51"/>
    </row>
    <row r="89" spans="1:6" x14ac:dyDescent="0.3">
      <c r="A89" s="55" t="s">
        <v>84</v>
      </c>
      <c r="B89" s="56" t="s">
        <v>85</v>
      </c>
      <c r="C89" s="57">
        <v>981884.89</v>
      </c>
      <c r="D89" s="57">
        <v>488000</v>
      </c>
      <c r="E89" s="70">
        <f t="shared" si="2"/>
        <v>49.700326888623373</v>
      </c>
      <c r="F89" s="51"/>
    </row>
    <row r="90" spans="1:6" x14ac:dyDescent="0.3">
      <c r="A90" s="22" t="s">
        <v>86</v>
      </c>
      <c r="B90" s="23" t="s">
        <v>87</v>
      </c>
      <c r="C90" s="24">
        <f>C91+C92</f>
        <v>1298757.82</v>
      </c>
      <c r="D90" s="24">
        <f>D91+D92</f>
        <v>1151858.77</v>
      </c>
      <c r="E90" s="69">
        <f t="shared" si="2"/>
        <v>88.68926540900442</v>
      </c>
      <c r="F90" s="51"/>
    </row>
    <row r="91" spans="1:6" x14ac:dyDescent="0.3">
      <c r="A91" s="55" t="s">
        <v>88</v>
      </c>
      <c r="B91" s="56" t="s">
        <v>90</v>
      </c>
      <c r="C91" s="57">
        <v>7400</v>
      </c>
      <c r="D91" s="57">
        <v>6342.92</v>
      </c>
      <c r="E91" s="70">
        <f t="shared" si="2"/>
        <v>85.715135135135128</v>
      </c>
      <c r="F91" s="51"/>
    </row>
    <row r="92" spans="1:6" x14ac:dyDescent="0.3">
      <c r="A92" s="55" t="s">
        <v>89</v>
      </c>
      <c r="B92" s="56" t="s">
        <v>91</v>
      </c>
      <c r="C92" s="57">
        <v>1291357.82</v>
      </c>
      <c r="D92" s="57">
        <v>1145515.8500000001</v>
      </c>
      <c r="E92" s="70">
        <f t="shared" si="2"/>
        <v>88.706308372376611</v>
      </c>
      <c r="F92" s="51"/>
    </row>
    <row r="93" spans="1:6" x14ac:dyDescent="0.3">
      <c r="A93" s="22" t="s">
        <v>145</v>
      </c>
      <c r="B93" s="23" t="s">
        <v>146</v>
      </c>
      <c r="C93" s="24">
        <f>C94</f>
        <v>82316.160000000003</v>
      </c>
      <c r="D93" s="24">
        <f>D94</f>
        <v>82316.160000000003</v>
      </c>
      <c r="E93" s="69">
        <f t="shared" si="2"/>
        <v>100</v>
      </c>
      <c r="F93" s="51"/>
    </row>
    <row r="94" spans="1:6" x14ac:dyDescent="0.3">
      <c r="A94" s="55" t="s">
        <v>147</v>
      </c>
      <c r="B94" s="56" t="s">
        <v>148</v>
      </c>
      <c r="C94" s="57">
        <v>82316.160000000003</v>
      </c>
      <c r="D94" s="57">
        <v>82316.160000000003</v>
      </c>
      <c r="E94" s="70">
        <f t="shared" si="2"/>
        <v>100</v>
      </c>
      <c r="F94" s="51"/>
    </row>
    <row r="95" spans="1:6" ht="46.8" x14ac:dyDescent="0.3">
      <c r="A95" s="22" t="s">
        <v>92</v>
      </c>
      <c r="B95" s="23" t="s">
        <v>93</v>
      </c>
      <c r="C95" s="24">
        <v>1537014</v>
      </c>
      <c r="D95" s="24">
        <v>1291614</v>
      </c>
      <c r="E95" s="69">
        <f t="shared" si="2"/>
        <v>84.033977569495136</v>
      </c>
      <c r="F95" s="51"/>
    </row>
    <row r="96" spans="1:6" x14ac:dyDescent="0.3">
      <c r="A96" s="55" t="s">
        <v>94</v>
      </c>
      <c r="B96" s="56" t="s">
        <v>95</v>
      </c>
      <c r="C96" s="57">
        <f>C95</f>
        <v>1537014</v>
      </c>
      <c r="D96" s="57">
        <f>D95</f>
        <v>1291614</v>
      </c>
      <c r="E96" s="70">
        <f t="shared" si="2"/>
        <v>84.033977569495136</v>
      </c>
      <c r="F96" s="51"/>
    </row>
    <row r="97" spans="1:6" x14ac:dyDescent="0.3">
      <c r="A97" s="51"/>
      <c r="B97" s="51"/>
      <c r="C97" s="51"/>
      <c r="D97" s="51"/>
      <c r="E97" s="82"/>
      <c r="F97" s="51"/>
    </row>
    <row r="98" spans="1:6" x14ac:dyDescent="0.3">
      <c r="A98" s="93" t="s">
        <v>192</v>
      </c>
      <c r="B98" s="93"/>
      <c r="C98" s="93"/>
      <c r="D98" s="93"/>
      <c r="E98" s="93"/>
      <c r="F98" s="93"/>
    </row>
    <row r="99" spans="1:6" x14ac:dyDescent="0.3">
      <c r="A99" s="51"/>
      <c r="B99" s="51"/>
      <c r="C99" s="51"/>
      <c r="D99" s="51"/>
      <c r="E99" s="82"/>
      <c r="F99" s="51"/>
    </row>
    <row r="100" spans="1:6" x14ac:dyDescent="0.3">
      <c r="A100" s="89" t="s">
        <v>0</v>
      </c>
      <c r="B100" s="89" t="s">
        <v>59</v>
      </c>
      <c r="C100" s="89" t="s">
        <v>2</v>
      </c>
      <c r="D100" s="89" t="s">
        <v>3</v>
      </c>
      <c r="E100" s="91" t="s">
        <v>194</v>
      </c>
      <c r="F100" s="51"/>
    </row>
    <row r="101" spans="1:6" ht="21.6" customHeight="1" x14ac:dyDescent="0.3">
      <c r="A101" s="90"/>
      <c r="B101" s="90"/>
      <c r="C101" s="90"/>
      <c r="D101" s="90"/>
      <c r="E101" s="92"/>
      <c r="F101" s="51"/>
    </row>
    <row r="102" spans="1:6" x14ac:dyDescent="0.3">
      <c r="A102" s="52">
        <v>1</v>
      </c>
      <c r="B102" s="53">
        <v>2</v>
      </c>
      <c r="C102" s="54" t="s">
        <v>149</v>
      </c>
      <c r="D102" s="54" t="s">
        <v>4</v>
      </c>
      <c r="E102" s="73" t="s">
        <v>5</v>
      </c>
      <c r="F102" s="51"/>
    </row>
    <row r="103" spans="1:6" x14ac:dyDescent="0.3">
      <c r="A103" s="58" t="s">
        <v>31</v>
      </c>
      <c r="B103" s="59" t="s">
        <v>7</v>
      </c>
      <c r="C103" s="18">
        <v>357118.65</v>
      </c>
      <c r="D103" s="18">
        <v>-676132.66</v>
      </c>
      <c r="E103" s="67" t="s">
        <v>195</v>
      </c>
      <c r="F103" s="51"/>
    </row>
    <row r="104" spans="1:6" hidden="1" x14ac:dyDescent="0.3">
      <c r="A104" s="8" t="s">
        <v>189</v>
      </c>
      <c r="B104" s="9" t="s">
        <v>60</v>
      </c>
      <c r="C104" s="10" t="s">
        <v>98</v>
      </c>
      <c r="D104" s="10" t="s">
        <v>98</v>
      </c>
      <c r="E104" s="83" t="s">
        <v>98</v>
      </c>
    </row>
    <row r="105" spans="1:6" hidden="1" x14ac:dyDescent="0.3">
      <c r="A105" s="11" t="s">
        <v>32</v>
      </c>
      <c r="B105" s="9" t="s">
        <v>60</v>
      </c>
      <c r="C105" s="7">
        <v>357118.65</v>
      </c>
      <c r="D105" s="7">
        <v>-676132.66</v>
      </c>
      <c r="E105" s="84">
        <f t="shared" ref="E103:E113" si="3">D105/C105*100</f>
        <v>-189.32997758588078</v>
      </c>
    </row>
    <row r="106" spans="1:6" hidden="1" x14ac:dyDescent="0.3">
      <c r="A106" s="13" t="s">
        <v>99</v>
      </c>
      <c r="B106" s="9" t="s">
        <v>33</v>
      </c>
      <c r="C106" s="12">
        <v>-5519617.4199999999</v>
      </c>
      <c r="D106" s="12">
        <f>D107</f>
        <v>-5460057.6399999997</v>
      </c>
      <c r="E106" s="84">
        <f t="shared" si="3"/>
        <v>98.920943691057488</v>
      </c>
    </row>
    <row r="107" spans="1:6" hidden="1" x14ac:dyDescent="0.3">
      <c r="A107" s="5" t="s">
        <v>34</v>
      </c>
      <c r="B107" s="9" t="s">
        <v>61</v>
      </c>
      <c r="C107" s="12">
        <v>-5519617.4199999999</v>
      </c>
      <c r="D107" s="12">
        <f>D108</f>
        <v>-5460057.6399999997</v>
      </c>
      <c r="E107" s="84">
        <f t="shared" si="3"/>
        <v>98.920943691057488</v>
      </c>
    </row>
    <row r="108" spans="1:6" hidden="1" x14ac:dyDescent="0.3">
      <c r="A108" s="5" t="s">
        <v>35</v>
      </c>
      <c r="B108" s="9" t="s">
        <v>62</v>
      </c>
      <c r="C108" s="12">
        <v>-5519617.4199999999</v>
      </c>
      <c r="D108" s="12">
        <f>D109</f>
        <v>-5460057.6399999997</v>
      </c>
      <c r="E108" s="84">
        <f t="shared" si="3"/>
        <v>98.920943691057488</v>
      </c>
    </row>
    <row r="109" spans="1:6" ht="21.6" hidden="1" x14ac:dyDescent="0.3">
      <c r="A109" s="5" t="s">
        <v>36</v>
      </c>
      <c r="B109" s="9" t="s">
        <v>63</v>
      </c>
      <c r="C109" s="12">
        <v>-5519617.4199999999</v>
      </c>
      <c r="D109" s="12">
        <v>-5460057.6399999997</v>
      </c>
      <c r="E109" s="84">
        <f t="shared" si="3"/>
        <v>98.920943691057488</v>
      </c>
    </row>
    <row r="110" spans="1:6" hidden="1" x14ac:dyDescent="0.3">
      <c r="A110" s="14" t="s">
        <v>37</v>
      </c>
      <c r="B110" s="9" t="s">
        <v>38</v>
      </c>
      <c r="C110" s="12">
        <v>5876736.0700000003</v>
      </c>
      <c r="D110" s="12">
        <f>D111</f>
        <v>4783924.9800000004</v>
      </c>
      <c r="E110" s="84">
        <f t="shared" si="3"/>
        <v>81.404455177446835</v>
      </c>
    </row>
    <row r="111" spans="1:6" hidden="1" x14ac:dyDescent="0.3">
      <c r="A111" s="5" t="s">
        <v>39</v>
      </c>
      <c r="B111" s="15" t="s">
        <v>64</v>
      </c>
      <c r="C111" s="12">
        <v>5876736.0700000003</v>
      </c>
      <c r="D111" s="12">
        <f>D112</f>
        <v>4783924.9800000004</v>
      </c>
      <c r="E111" s="84">
        <f t="shared" si="3"/>
        <v>81.404455177446835</v>
      </c>
    </row>
    <row r="112" spans="1:6" hidden="1" x14ac:dyDescent="0.3">
      <c r="A112" s="5" t="s">
        <v>40</v>
      </c>
      <c r="B112" s="15" t="s">
        <v>65</v>
      </c>
      <c r="C112" s="12">
        <v>5876736.0700000003</v>
      </c>
      <c r="D112" s="12">
        <f>D113</f>
        <v>4783924.9800000004</v>
      </c>
      <c r="E112" s="84">
        <f t="shared" si="3"/>
        <v>81.404455177446835</v>
      </c>
    </row>
    <row r="113" spans="1:5" ht="21.6" hidden="1" x14ac:dyDescent="0.3">
      <c r="A113" s="5" t="s">
        <v>41</v>
      </c>
      <c r="B113" s="15" t="s">
        <v>66</v>
      </c>
      <c r="C113" s="12">
        <v>5876736.0700000003</v>
      </c>
      <c r="D113" s="12">
        <v>4783924.9800000004</v>
      </c>
      <c r="E113" s="84">
        <f t="shared" si="3"/>
        <v>81.404455177446835</v>
      </c>
    </row>
    <row r="114" spans="1:5" x14ac:dyDescent="0.3">
      <c r="A114" s="60" t="s">
        <v>189</v>
      </c>
      <c r="B114" s="61" t="s">
        <v>60</v>
      </c>
      <c r="C114" s="34">
        <v>357118.65</v>
      </c>
      <c r="D114" s="34">
        <v>-676132.66</v>
      </c>
      <c r="E114" s="68" t="s">
        <v>195</v>
      </c>
    </row>
    <row r="115" spans="1:5" x14ac:dyDescent="0.3">
      <c r="A115" s="62" t="s">
        <v>32</v>
      </c>
      <c r="B115" s="61" t="s">
        <v>60</v>
      </c>
      <c r="C115" s="34">
        <v>357118.65</v>
      </c>
      <c r="D115" s="34">
        <v>-676132.66</v>
      </c>
      <c r="E115" s="68" t="s">
        <v>195</v>
      </c>
    </row>
    <row r="116" spans="1:5" x14ac:dyDescent="0.3">
      <c r="A116" s="63" t="s">
        <v>99</v>
      </c>
      <c r="B116" s="61" t="s">
        <v>33</v>
      </c>
      <c r="C116" s="64">
        <v>-5519617.4199999999</v>
      </c>
      <c r="D116" s="64">
        <f>D117</f>
        <v>-5460057.6399999997</v>
      </c>
      <c r="E116" s="68">
        <f t="shared" ref="E115:E123" si="4">D116/C116*100</f>
        <v>98.920943691057488</v>
      </c>
    </row>
    <row r="117" spans="1:5" hidden="1" x14ac:dyDescent="0.3">
      <c r="A117" s="55" t="s">
        <v>34</v>
      </c>
      <c r="B117" s="61" t="s">
        <v>61</v>
      </c>
      <c r="C117" s="64">
        <v>-5519617.4199999999</v>
      </c>
      <c r="D117" s="64">
        <f>D118</f>
        <v>-5460057.6399999997</v>
      </c>
      <c r="E117" s="68">
        <f t="shared" si="4"/>
        <v>98.920943691057488</v>
      </c>
    </row>
    <row r="118" spans="1:5" hidden="1" x14ac:dyDescent="0.3">
      <c r="A118" s="55" t="s">
        <v>35</v>
      </c>
      <c r="B118" s="61" t="s">
        <v>62</v>
      </c>
      <c r="C118" s="64">
        <v>-5519617.4199999999</v>
      </c>
      <c r="D118" s="64">
        <f>D119</f>
        <v>-5460057.6399999997</v>
      </c>
      <c r="E118" s="68">
        <f t="shared" si="4"/>
        <v>98.920943691057488</v>
      </c>
    </row>
    <row r="119" spans="1:5" ht="24.6" x14ac:dyDescent="0.3">
      <c r="A119" s="55" t="s">
        <v>36</v>
      </c>
      <c r="B119" s="61" t="s">
        <v>63</v>
      </c>
      <c r="C119" s="64">
        <v>-5519617.4199999999</v>
      </c>
      <c r="D119" s="64">
        <v>-5460057.6399999997</v>
      </c>
      <c r="E119" s="68">
        <f t="shared" si="4"/>
        <v>98.920943691057488</v>
      </c>
    </row>
    <row r="120" spans="1:5" x14ac:dyDescent="0.3">
      <c r="A120" s="63" t="s">
        <v>37</v>
      </c>
      <c r="B120" s="61" t="s">
        <v>38</v>
      </c>
      <c r="C120" s="64">
        <v>5876736.0700000003</v>
      </c>
      <c r="D120" s="64">
        <f>D121</f>
        <v>4783924.9800000004</v>
      </c>
      <c r="E120" s="68">
        <f t="shared" si="4"/>
        <v>81.404455177446835</v>
      </c>
    </row>
    <row r="121" spans="1:5" hidden="1" x14ac:dyDescent="0.3">
      <c r="A121" s="55" t="s">
        <v>39</v>
      </c>
      <c r="B121" s="65" t="s">
        <v>64</v>
      </c>
      <c r="C121" s="64">
        <v>5876736.0700000003</v>
      </c>
      <c r="D121" s="64">
        <f>D122</f>
        <v>4783924.9800000004</v>
      </c>
      <c r="E121" s="68">
        <f t="shared" si="4"/>
        <v>81.404455177446835</v>
      </c>
    </row>
    <row r="122" spans="1:5" hidden="1" x14ac:dyDescent="0.3">
      <c r="A122" s="55" t="s">
        <v>40</v>
      </c>
      <c r="B122" s="65" t="s">
        <v>65</v>
      </c>
      <c r="C122" s="64">
        <v>5876736.0700000003</v>
      </c>
      <c r="D122" s="64">
        <f>D123</f>
        <v>4783924.9800000004</v>
      </c>
      <c r="E122" s="68">
        <f t="shared" si="4"/>
        <v>81.404455177446835</v>
      </c>
    </row>
    <row r="123" spans="1:5" ht="24.6" x14ac:dyDescent="0.3">
      <c r="A123" s="55" t="s">
        <v>41</v>
      </c>
      <c r="B123" s="65" t="s">
        <v>66</v>
      </c>
      <c r="C123" s="64">
        <v>5876736.0700000003</v>
      </c>
      <c r="D123" s="64">
        <v>4783924.9800000004</v>
      </c>
      <c r="E123" s="68">
        <f t="shared" si="4"/>
        <v>81.404455177446835</v>
      </c>
    </row>
  </sheetData>
  <mergeCells count="18">
    <mergeCell ref="A98:F98"/>
    <mergeCell ref="D1:E1"/>
    <mergeCell ref="A2:E2"/>
    <mergeCell ref="A6:A8"/>
    <mergeCell ref="B6:B8"/>
    <mergeCell ref="C6:C8"/>
    <mergeCell ref="D6:D8"/>
    <mergeCell ref="E6:E8"/>
    <mergeCell ref="A74:A76"/>
    <mergeCell ref="B74:B76"/>
    <mergeCell ref="C74:C76"/>
    <mergeCell ref="D74:D76"/>
    <mergeCell ref="E74:E76"/>
    <mergeCell ref="A100:A101"/>
    <mergeCell ref="B100:B101"/>
    <mergeCell ref="C100:C101"/>
    <mergeCell ref="D100:D101"/>
    <mergeCell ref="E100:E101"/>
  </mergeCells>
  <pageMargins left="0.39374999999999999" right="0.39374999999999999" top="0.39374999999999999" bottom="0.39374999999999999" header="0.51180550000000002" footer="0.51180550000000002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A555A0A-3FCD-451C-8F7B-EF7BE23BE13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ПУБЛИЧНЫЕ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PROKOFYEVA\1</dc:creator>
  <cp:lastModifiedBy>XTreme</cp:lastModifiedBy>
  <cp:lastPrinted>2020-12-09T07:16:09Z</cp:lastPrinted>
  <dcterms:created xsi:type="dcterms:W3CDTF">2020-02-23T07:03:45Z</dcterms:created>
  <dcterms:modified xsi:type="dcterms:W3CDTF">2020-12-15T13:27:34Z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18.2.0.248066824</vt:lpwstr>
  </property>
  <property fmtid="{D5CDD505-2E9C-101B-9397-08002B2CF9AE}" pid="6" name="Тип сервера">
    <vt:lpwstr>MSSQL</vt:lpwstr>
  </property>
  <property fmtid="{D5CDD505-2E9C-101B-9397-08002B2CF9AE}" pid="7" name="Сервер">
    <vt:lpwstr>172.20.0.5</vt:lpwstr>
  </property>
  <property fmtid="{D5CDD505-2E9C-101B-9397-08002B2CF9AE}" pid="8" name="База">
    <vt:lpwstr>svod_smart</vt:lpwstr>
  </property>
  <property fmtid="{D5CDD505-2E9C-101B-9397-08002B2CF9AE}" pid="9" name="Пользователь">
    <vt:lpwstr>m_11000_09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