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айт\ОТЧЕТЫ К ПУБЛИЧНЫМ\"/>
    </mc:Choice>
  </mc:AlternateContent>
  <bookViews>
    <workbookView xWindow="0" yWindow="0" windowWidth="28752" windowHeight="11868"/>
  </bookViews>
  <sheets>
    <sheet name="ОТЧЕТ НА ПУБЛИЧНЫЕ" sheetId="16" r:id="rId1"/>
  </sheets>
  <calcPr calcId="152511"/>
</workbook>
</file>

<file path=xl/calcChain.xml><?xml version="1.0" encoding="utf-8"?>
<calcChain xmlns="http://schemas.openxmlformats.org/spreadsheetml/2006/main">
  <c r="E113" i="16" l="1"/>
  <c r="E122" i="16"/>
  <c r="E121" i="16"/>
  <c r="D121" i="16"/>
  <c r="D120" i="16"/>
  <c r="E120" i="16" s="1"/>
  <c r="D119" i="16"/>
  <c r="E119" i="16" s="1"/>
  <c r="E118" i="16"/>
  <c r="D117" i="16"/>
  <c r="E117" i="16" s="1"/>
  <c r="D116" i="16"/>
  <c r="E116" i="16" s="1"/>
  <c r="D115" i="16"/>
  <c r="E115" i="16" s="1"/>
  <c r="E114" i="16"/>
  <c r="E112" i="16" l="1"/>
  <c r="D111" i="16"/>
  <c r="E111" i="16" s="1"/>
  <c r="D110" i="16"/>
  <c r="E110" i="16" s="1"/>
  <c r="E108" i="16"/>
  <c r="D107" i="16"/>
  <c r="E107" i="16" s="1"/>
  <c r="E104" i="16"/>
  <c r="E102" i="16"/>
  <c r="E95" i="16"/>
  <c r="E94" i="16"/>
  <c r="E93" i="16"/>
  <c r="D92" i="16"/>
  <c r="E92" i="16" s="1"/>
  <c r="C92" i="16"/>
  <c r="E91" i="16"/>
  <c r="E90" i="16"/>
  <c r="D89" i="16"/>
  <c r="C89" i="16"/>
  <c r="E88" i="16"/>
  <c r="D87" i="16"/>
  <c r="C87" i="16"/>
  <c r="E87" i="16" s="1"/>
  <c r="E86" i="16"/>
  <c r="D85" i="16"/>
  <c r="C85" i="16"/>
  <c r="E84" i="16"/>
  <c r="E83" i="16" s="1"/>
  <c r="D83" i="16"/>
  <c r="C83" i="16"/>
  <c r="E82" i="16"/>
  <c r="E81" i="16"/>
  <c r="E80" i="16"/>
  <c r="E79" i="16"/>
  <c r="D78" i="16"/>
  <c r="E78" i="16" s="1"/>
  <c r="C78" i="16"/>
  <c r="C77" i="16"/>
  <c r="D67" i="16"/>
  <c r="E66" i="16"/>
  <c r="E65" i="16"/>
  <c r="D64" i="16"/>
  <c r="E64" i="16" s="1"/>
  <c r="C64" i="16"/>
  <c r="E63" i="16"/>
  <c r="E62" i="16"/>
  <c r="D61" i="16"/>
  <c r="E61" i="16" s="1"/>
  <c r="C61" i="16"/>
  <c r="E60" i="16"/>
  <c r="E59" i="16"/>
  <c r="E58" i="16"/>
  <c r="E57" i="16"/>
  <c r="E56" i="16"/>
  <c r="E55" i="16"/>
  <c r="D54" i="16"/>
  <c r="E54" i="16" s="1"/>
  <c r="C54" i="16"/>
  <c r="D53" i="16"/>
  <c r="E53" i="16" s="1"/>
  <c r="C53" i="16"/>
  <c r="E52" i="16"/>
  <c r="E51" i="16"/>
  <c r="D50" i="16"/>
  <c r="C50" i="16"/>
  <c r="E49" i="16"/>
  <c r="E48" i="16"/>
  <c r="E47" i="16"/>
  <c r="E46" i="16"/>
  <c r="E45" i="16"/>
  <c r="E44" i="16"/>
  <c r="E43" i="16"/>
  <c r="E42" i="16"/>
  <c r="E41" i="16"/>
  <c r="D40" i="16"/>
  <c r="C40" i="16"/>
  <c r="C39" i="16" s="1"/>
  <c r="D39" i="16"/>
  <c r="E36" i="16"/>
  <c r="E35" i="16"/>
  <c r="E34" i="16"/>
  <c r="E33" i="16"/>
  <c r="E32" i="16"/>
  <c r="E29" i="16"/>
  <c r="E28" i="16"/>
  <c r="D27" i="16"/>
  <c r="C27" i="16"/>
  <c r="E25" i="16"/>
  <c r="E24" i="16"/>
  <c r="E23" i="16"/>
  <c r="E22" i="16"/>
  <c r="D21" i="16"/>
  <c r="C21" i="16"/>
  <c r="E21" i="16" s="1"/>
  <c r="E20" i="16"/>
  <c r="E19" i="16"/>
  <c r="E18" i="16"/>
  <c r="E17" i="16"/>
  <c r="D16" i="16"/>
  <c r="C16" i="16"/>
  <c r="C15" i="16" s="1"/>
  <c r="D109" i="16" l="1"/>
  <c r="E109" i="16" s="1"/>
  <c r="E50" i="16"/>
  <c r="E85" i="16"/>
  <c r="E89" i="16"/>
  <c r="D106" i="16"/>
  <c r="D77" i="16"/>
  <c r="E77" i="16" s="1"/>
  <c r="E27" i="16"/>
  <c r="E16" i="16"/>
  <c r="C10" i="16"/>
  <c r="E39" i="16"/>
  <c r="E40" i="16"/>
  <c r="D15" i="16"/>
  <c r="E106" i="16" l="1"/>
  <c r="D105" i="16"/>
  <c r="E105" i="16" s="1"/>
  <c r="D10" i="16"/>
  <c r="E10" i="16" s="1"/>
  <c r="E15" i="16"/>
</calcChain>
</file>

<file path=xl/sharedStrings.xml><?xml version="1.0" encoding="utf-8"?>
<sst xmlns="http://schemas.openxmlformats.org/spreadsheetml/2006/main" count="230" uniqueCount="192">
  <si>
    <t xml:space="preserve"> Наименование показателя</t>
  </si>
  <si>
    <t>Код дохода по бюджетной классификации</t>
  </si>
  <si>
    <t>Утвержденные бюджетные назначения</t>
  </si>
  <si>
    <t>Исполнено</t>
  </si>
  <si>
    <t>4</t>
  </si>
  <si>
    <t>5</t>
  </si>
  <si>
    <t>Доходы бюджета - всего</t>
  </si>
  <si>
    <t>x</t>
  </si>
  <si>
    <t xml:space="preserve">  БЕЗВОЗМЕЗДНЫЕ ПОСТУПЛЕНИЯ</t>
  </si>
  <si>
    <t xml:space="preserve">  НАЛОГИ НА ТОВАРЫ (РАБОТЫ, УСЛУГИ), РЕАЛИЗУЕМЫЕ НА ТЕРРИТОРИИ РОССИЙСКОЙ ФЕДЕРАЦИИ</t>
  </si>
  <si>
    <t xml:space="preserve">  Акцизы по подакцизным товарам (продукции), производимым на территории Российской Федерации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</si>
  <si>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</si>
  <si>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</si>
  <si>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</si>
  <si>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НАЛОГИ НА ПРИБЫЛЬ, ДОХОДЫ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</si>
  <si>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</si>
  <si>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</si>
  <si>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 НАЛОГИ НА ИМУЩЕСТВО</t>
  </si>
  <si>
    <t xml:space="preserve">  Налог на имущество физических лиц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</si>
  <si>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</si>
  <si>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 Земельный налог</t>
  </si>
  <si>
    <t xml:space="preserve">  Земельный налог с организаций</t>
  </si>
  <si>
    <t xml:space="preserve">  Земельный налог с организаций, обладающих земельным участком, расположенным в границах сельских поселений</t>
  </si>
  <si>
    <t xml:space="preserve">  Земельный налог с физических лиц</t>
  </si>
  <si>
    <t xml:space="preserve">  Земельный налог с физических лиц, обладающих земельным участком, расположенным в границах сельских поселений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</si>
  <si>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</si>
  <si>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</si>
  <si>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Прочие субвенции бюджетам сельских поселений (субвенции бюджетам на 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правонарушениях)</t>
  </si>
  <si>
    <t>Расходы бюджета - всего</t>
  </si>
  <si>
    <t xml:space="preserve">  Расходы по содержанию главы муниципального образования</t>
  </si>
  <si>
    <t xml:space="preserve">  Расходы по содержанию аппарата исполнительных органов муниципальной власти. за исключением расходов на выполнение переданных государственных полномочий Российской Федерации</t>
  </si>
  <si>
    <t>Источники финансирования дефицита бюджета - всего</t>
  </si>
  <si>
    <t>Изменение остатков средств</t>
  </si>
  <si>
    <t>000 01 05 00 00 00 0000 500</t>
  </si>
  <si>
    <t xml:space="preserve">  Увеличение прочих остатков средств бюджетов</t>
  </si>
  <si>
    <t xml:space="preserve">  Увеличение прочих остатков денежных средств бюджетов</t>
  </si>
  <si>
    <t xml:space="preserve">  Увеличение прочих остатков денежных средств бюджетов сельских поселений</t>
  </si>
  <si>
    <t>уменьшение остатков средств, всего</t>
  </si>
  <si>
    <t>000 01 05 00 00 00 0000 600</t>
  </si>
  <si>
    <t xml:space="preserve">  Уменьшение прочих остатков средств бюджетов</t>
  </si>
  <si>
    <t xml:space="preserve">  Уменьшение прочих остатков денежных средств бюджетов</t>
  </si>
  <si>
    <t xml:space="preserve">  Уменьшение прочих остатков денежных средств бюджетов сельских поселений</t>
  </si>
  <si>
    <t>000 100 00000 00 0000 000</t>
  </si>
  <si>
    <t>000 1 01 00000 00 0000 000</t>
  </si>
  <si>
    <t>000 1 01 02010 01 0000 110</t>
  </si>
  <si>
    <t>000 1 01 02030 01 0000 110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</si>
  <si>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</si>
  <si>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</si>
  <si>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</si>
  <si>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</si>
  <si>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</si>
  <si>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000 1 06 00000 00 0000 000</t>
  </si>
  <si>
    <t>000 1 06 01000 00 0000 110</t>
  </si>
  <si>
    <t>000 1 06 01030 10 0000 110</t>
  </si>
  <si>
    <t>000 1 06 06000 00 0000 110</t>
  </si>
  <si>
    <t>000 1 06 06030 00 0000 110</t>
  </si>
  <si>
    <t>000 1 06 06033 10 0000 110</t>
  </si>
  <si>
    <t>000 1 06 06040 00 0000 110</t>
  </si>
  <si>
    <t>000 1 06 06043 10 0000 110</t>
  </si>
  <si>
    <t>000 1 11 00000 00 0000 000</t>
  </si>
  <si>
    <t>Код  бюджетной классификации</t>
  </si>
  <si>
    <t>000 01 00 00 00 00 0000 000</t>
  </si>
  <si>
    <t>000 01 05 02 00 00 0000 500</t>
  </si>
  <si>
    <t>000 01 05 02 01 00 0000 510</t>
  </si>
  <si>
    <t>000 01 05 02 01 10 0000 510</t>
  </si>
  <si>
    <t>000 01 05 02 00 00 0000 600</t>
  </si>
  <si>
    <t>000 01 05 02 01 00 0000 610</t>
  </si>
  <si>
    <t>000 01 05 02 01 10 0000 610</t>
  </si>
  <si>
    <t>Раздел, подраздел</t>
  </si>
  <si>
    <t>ОБЩЕГОСУДАРСТВЕННЫЕ ВОПРОСЫ</t>
  </si>
  <si>
    <t>0100</t>
  </si>
  <si>
    <t>0102</t>
  </si>
  <si>
    <t>0104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</si>
  <si>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</si>
  <si>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</si>
  <si>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</si>
  <si>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</si>
  <si>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</si>
  <si>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</si>
  <si>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0300</t>
  </si>
  <si>
    <t>НАЦИОНАЛЬНАЯ БЕЗОПАСНОСТЬ И ПРАВООХРАНИТЕЛЬНАЯ ДЕЯТЕЛЬНОСТЬ</t>
  </si>
  <si>
    <t>Обеспечение пожарной безопасности</t>
  </si>
  <si>
    <t>0310</t>
  </si>
  <si>
    <t>НАЦИОНАЛЬНАЯ ЭКОНОМИКА</t>
  </si>
  <si>
    <t>0400</t>
  </si>
  <si>
    <t>Дорожное хозяйство (дорожные фонды)</t>
  </si>
  <si>
    <t>0409</t>
  </si>
  <si>
    <t>ЖИЛИЩНО-КОММУНАЛЬНОЕ ХОЗЯЙСТВО</t>
  </si>
  <si>
    <t>0500</t>
  </si>
  <si>
    <t>Жилищное хозяйство</t>
  </si>
  <si>
    <t>Благоустройство</t>
  </si>
  <si>
    <t>0501</t>
  </si>
  <si>
    <t>0503</t>
  </si>
  <si>
    <t>МЕЖБЮДЖЕТНЫЕ ТРАНСФЕРТЫ БЮДЖЕТАМ СУБЪЕТОВ РОССИЙСКОЙ ФЕДЕРАЦИИ И МУНИЦИПАЛЬНЫХ ОБРАЗОВАНИЙ ОБЩЕГО ХАРАКТЕРА</t>
  </si>
  <si>
    <t>1400</t>
  </si>
  <si>
    <t xml:space="preserve"> Прочие межбюджетные трансферты общего характера </t>
  </si>
  <si>
    <t>1403</t>
  </si>
  <si>
    <t>Налоговые и неналоговые доходы</t>
  </si>
  <si>
    <t>в рублях</t>
  </si>
  <si>
    <t xml:space="preserve"> -</t>
  </si>
  <si>
    <t>Увеличение остатков средств, всего</t>
  </si>
  <si>
    <t>Налог на доходы физических лиц</t>
  </si>
  <si>
    <t>000 1 01 02000 01 0000 110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</si>
  <si>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</si>
  <si>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</si>
  <si>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</si>
  <si>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</si>
  <si>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</si>
  <si>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</si>
  <si>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БЕЗВОЗДМЕЗНЫЕ ПОСТУПЛЕНИЯ</t>
  </si>
  <si>
    <t>Дотации бюджетам бюджетной системы Российской Федерации</t>
  </si>
  <si>
    <t>000 2 02 10000 00 0000 000</t>
  </si>
  <si>
    <t>Дотации на выравнивание бюджетной обеспеченности</t>
  </si>
  <si>
    <t>000 2 02 15000 10 0000 000</t>
  </si>
  <si>
    <t>Дотации бюджетам сельских поселений на выравнивание бюджетной обеспеченности</t>
  </si>
  <si>
    <t>000 2 02 15000 00 0000 000</t>
  </si>
  <si>
    <t xml:space="preserve">Иные межбюджетные трансферты </t>
  </si>
  <si>
    <t>000  2 02 40000 00 0000 000</t>
  </si>
  <si>
    <t>000 2 02 49999 00 0000 000</t>
  </si>
  <si>
    <t>000 2 02 49999 10 0000 000</t>
  </si>
  <si>
    <t xml:space="preserve">  БЕЗВОЗМЕЗДНЫЕ ПОСТУПЛЕНИЯ </t>
  </si>
  <si>
    <t xml:space="preserve">  БЕЗВОЗМЕЗДНЫЕ ПОСТУПЛЕНИЯ ОТ ДРУГИХ БЮДЖЕТОВ БЮДЖЕТНОЙ СИСТЕМЫ РОССИЙСКОЙ ФЕДЕРАЦИИ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</si>
  <si>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</si>
  <si>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субвенция, и иных межбюджетных трансфертов, имеющих целевое назначение, прошлых лет из бюджетов сельских поселений</t>
  </si>
  <si>
    <t>0111</t>
  </si>
  <si>
    <t>Резервные фонды</t>
  </si>
  <si>
    <t>Прочие межбюджетные трансферты, передаваемые бюджетам сельских поселений (прочие межбюджетные трансферты на реализацию программ по поддержке местных инициатив в Тверской области)</t>
  </si>
  <si>
    <t>БЕЗВОЗМЕЗДНЫЕ ПОСТУПЛЕНИЯ ОТ НЕГОСУДАРСТВЕННЫХ ОРГАНИЗАЦИЙ</t>
  </si>
  <si>
    <t>Субсидии бюджетам сельских поселений на реализацию программ формирования современной городской среды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</si>
  <si>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</si>
  <si>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</si>
  <si>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</si>
  <si>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</si>
  <si>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</si>
  <si>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000 1 06 01030 10 2100 110</t>
  </si>
  <si>
    <t>Земельный налог с физических лиц,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</si>
  <si>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 (пени по соответствующему платежу)</t>
  </si>
  <si>
    <t>000 1 06 06043 10 1000 110</t>
  </si>
  <si>
    <t>000 1 06 06043 10 2100 110</t>
  </si>
  <si>
    <t>ДОХОДЫ ОТ ИСПОЛЬЗОВАНИЯ ИМУЩЕСТВА, НАХОДЯЩЕГОСЯ В ГОСУДАРСТВЕННОЙ И МУНИЦИПАЛЬНОЙ СОБСТВЕННОСТИ</t>
  </si>
  <si>
    <t>СОЦИАЛЬНАЯ ПОЛИТИКА</t>
  </si>
  <si>
    <t>1000</t>
  </si>
  <si>
    <t>Пенсионное обеспечение</t>
  </si>
  <si>
    <t>1001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</si>
  <si>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</si>
  <si>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</si>
  <si>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</si>
  <si>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 xml:space="preserve">000 106 01030 10 1000 110 </t>
  </si>
  <si>
    <t xml:space="preserve">  Прочие поступления от использования имущества и прав,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</si>
  <si>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770 2 00 00000 00 0000 000</t>
  </si>
  <si>
    <t>770 2 02 00000 00 0000 000</t>
  </si>
  <si>
    <t>770 2 02 25555 10 0000 000</t>
  </si>
  <si>
    <t>770 2 02 29999 10 9000 150</t>
  </si>
  <si>
    <t>770 2 02 35118 10 0000 150</t>
  </si>
  <si>
    <t>770 2 02 39999 10 2114 150</t>
  </si>
  <si>
    <t>770 2 02 4001 41 0000 150</t>
  </si>
  <si>
    <t>770 2 19 60010 10 0000 000</t>
  </si>
  <si>
    <t xml:space="preserve">770 2 19 0000 10 0000 000 </t>
  </si>
  <si>
    <t>770 2 19 0000 00 0000 000</t>
  </si>
  <si>
    <t>770 2 07 05301 00 9000 150</t>
  </si>
  <si>
    <t>770 2 07 00000 00 0000 000</t>
  </si>
  <si>
    <t>770 2 04 05099 10 9000 150</t>
  </si>
  <si>
    <t>770 2 04 05000 10 0000 150</t>
  </si>
  <si>
    <t>770 2 04 00000 00 00000 000</t>
  </si>
  <si>
    <t>770 2 02 49999 10 90000 150</t>
  </si>
  <si>
    <t>770 1 08 04000 01 0000 110</t>
  </si>
  <si>
    <t>770 1 08 00000 00 0000 000</t>
  </si>
  <si>
    <t>770 1 08 04020 01 0000 110</t>
  </si>
  <si>
    <t>770 1 11 00000 00 0000 000</t>
  </si>
  <si>
    <t>770 1 11 09000 00 0000 120</t>
  </si>
  <si>
    <t>770 1 11 09040 00 0000 120</t>
  </si>
  <si>
    <t xml:space="preserve">Прочие безвозмездные поступления в бюджеты сельских поселений </t>
  </si>
  <si>
    <t>770 2 07 05000 10 0000 150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</si>
  <si>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 (сумма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</si>
  <si>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 (пени и</t>
  </si>
  <si>
    <t>000 1 11 05025 10 1000 120</t>
  </si>
  <si>
    <t>000 1 11 05025 10 2000 120</t>
  </si>
  <si>
    <t>000 1 11 05300 00 0000 000</t>
  </si>
  <si>
    <t>3</t>
  </si>
  <si>
    <t>Источники внутреннего финансирования дефицитов бюджетов</t>
  </si>
  <si>
    <t>Прочие межбюджетные трансферты, переданные бюджетам</t>
  </si>
  <si>
    <t>Прочие межбюджетные трансферты, переданные бюджетам сельских поселений</t>
  </si>
  <si>
    <t>Прочие субсидии  бюджетам сельских поселений  (субсидии на реализацию программ по поддержке местных инициатив)</t>
  </si>
  <si>
    <t>Межбюджетные трансферты, передаваемые бюджетам  сельских поселений из бюджетов муниципальных районов  на осуществление части полномочий по  решению вопросов местного значения  в соответствии с заключенными соглашениями</t>
  </si>
  <si>
    <t xml:space="preserve">Безвозмездные поступления  от негосударственных организаций  в бюджеты сельских поселений </t>
  </si>
  <si>
    <t>Прочие безвозмездные поступления  от негосударственных организаций  в бюджеты сельских поселений (Прочие безвозмездные поступления на реализацию программ по поддержке местных инициатив в Тверской области)</t>
  </si>
  <si>
    <t>Прочие безвозмездные поступления в бюджеты сельских поселений (Прочие безвозмездные поступления на реализацию программ по поддержке местных инициатив в Тверской области)</t>
  </si>
  <si>
    <t>1. Доходы бюджета</t>
  </si>
  <si>
    <t>2. Расходы бюджета</t>
  </si>
  <si>
    <t>3. Источники финансирования дефицита бюджета</t>
  </si>
  <si>
    <t xml:space="preserve"> Отчет об исполнении бюджета                                                                                                                                                                                                                                                                                                                  муниципального образования                                                                                                                                                                                                            "Солнечное сельское поселение" Вышневолоцкого района Тверской области за 2019 год</t>
  </si>
  <si>
    <t>% исполнения      (гр. 5/гр. 4 * 100)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</si>
</sst>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\.mm\.yyyy"/>
    <numFmt numFmtId="165" formatCode="#,##0.00_ ;\-#,##0.00"/>
    <numFmt numFmtId="166" formatCode="0.0"/>
  </numFmts>
  <fonts count="22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  <family val="1"/>
      <charset val="204"/>
    </font>
    <font>
      <b/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9"/>
      <color rgb="FF000000"/>
      <name val="Arial Cyr"/>
    </font>
    <font>
      <sz val="8"/>
      <color rgb="FF000000"/>
      <name val="Arial"/>
      <family val="2"/>
      <charset val="204"/>
    </font>
    <font>
      <sz val="6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b/>
      <sz val="11"/>
      <name val="Calibri"/>
      <family val="2"/>
      <scheme val="minor"/>
    </font>
    <font>
      <sz val="8"/>
      <color rgb="FF000000"/>
      <name val="Arial Cyr"/>
      <charset val="204"/>
    </font>
    <font>
      <sz val="6"/>
      <name val="Calibri"/>
      <family val="2"/>
      <scheme val="minor"/>
    </font>
    <font>
      <sz val="8"/>
      <color rgb="FF000000"/>
      <name val="Arial"/>
      <family val="2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3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</borders>
  <cellStyleXfs count="142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0" fontId="8" fillId="2" borderId="27">
      <alignment wrapText="1"/>
    </xf>
    <xf numFmtId="0" fontId="3" fillId="2" borderId="26">
      <alignment horizontal="left" wrapText="1"/>
    </xf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 wrapText="1"/>
    </xf>
    <xf numFmtId="0" fontId="1" fillId="0" borderId="31">
      <alignment horizontal="left"/>
    </xf>
    <xf numFmtId="0" fontId="3" fillId="0" borderId="31"/>
    <xf numFmtId="49" fontId="1" fillId="0" borderId="31"/>
    <xf numFmtId="49" fontId="1" fillId="0" borderId="31"/>
    <xf numFmtId="0" fontId="1" fillId="0" borderId="1">
      <alignment horizontal="left"/>
    </xf>
    <xf numFmtId="0" fontId="1" fillId="0" borderId="1">
      <alignment horizontal="left" wrapText="1"/>
    </xf>
    <xf numFmtId="0" fontId="1" fillId="0" borderId="1">
      <alignment horizontal="left"/>
    </xf>
    <xf numFmtId="0" fontId="3" fillId="0" borderId="1"/>
    <xf numFmtId="49" fontId="1" fillId="0" borderId="1"/>
    <xf numFmtId="49" fontId="1" fillId="0" borderId="1"/>
    <xf numFmtId="0" fontId="3" fillId="0" borderId="1">
      <alignment horizontal="center" wrapText="1"/>
    </xf>
    <xf numFmtId="0" fontId="3" fillId="0" borderId="2">
      <alignment horizontal="center" wrapText="1"/>
    </xf>
    <xf numFmtId="0" fontId="9" fillId="0" borderId="1">
      <alignment horizontal="center"/>
    </xf>
    <xf numFmtId="0" fontId="9" fillId="0" borderId="11">
      <alignment horizontal="center"/>
    </xf>
    <xf numFmtId="0" fontId="1" fillId="0" borderId="1">
      <alignment horizontal="left"/>
    </xf>
    <xf numFmtId="0" fontId="1" fillId="0" borderId="1">
      <alignment horizontal="center"/>
    </xf>
    <xf numFmtId="0" fontId="7" fillId="0" borderId="1">
      <alignment horizontal="left"/>
    </xf>
    <xf numFmtId="49" fontId="1" fillId="0" borderId="1"/>
    <xf numFmtId="49" fontId="3" fillId="0" borderId="1">
      <alignment horizontal="left"/>
    </xf>
    <xf numFmtId="49" fontId="3" fillId="0" borderId="1">
      <alignment horizontal="center" wrapText="1"/>
    </xf>
    <xf numFmtId="0" fontId="3" fillId="0" borderId="1">
      <alignment horizontal="center"/>
    </xf>
    <xf numFmtId="0" fontId="9" fillId="0" borderId="11">
      <alignment horizontal="center"/>
    </xf>
    <xf numFmtId="0" fontId="6" fillId="0" borderId="1"/>
    <xf numFmtId="0" fontId="9" fillId="0" borderId="1">
      <alignment horizontal="center"/>
    </xf>
    <xf numFmtId="0" fontId="6" fillId="0" borderId="1"/>
    <xf numFmtId="0" fontId="9" fillId="0" borderId="1">
      <alignment horizontal="center"/>
    </xf>
    <xf numFmtId="0" fontId="3" fillId="0" borderId="1">
      <alignment horizontal="center" wrapText="1"/>
    </xf>
    <xf numFmtId="0" fontId="8" fillId="0" borderId="1"/>
    <xf numFmtId="0" fontId="10" fillId="0" borderId="2"/>
    <xf numFmtId="0" fontId="10" fillId="0" borderId="1"/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3" borderId="1"/>
    <xf numFmtId="0" fontId="1" fillId="0" borderId="13">
      <alignment horizontal="left"/>
    </xf>
  </cellStyleXfs>
  <cellXfs count="103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13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3" fillId="0" borderId="13" xfId="59" applyNumberFormat="1" applyBorder="1" applyProtection="1">
      <alignment horizontal="left" wrapText="1"/>
    </xf>
    <xf numFmtId="0" fontId="16" fillId="0" borderId="1" xfId="0" applyFont="1" applyBorder="1" applyAlignment="1">
      <alignment wrapText="1"/>
    </xf>
    <xf numFmtId="4" fontId="15" fillId="0" borderId="13" xfId="39" applyNumberFormat="1" applyFont="1" applyBorder="1" applyProtection="1">
      <alignment horizontal="right" shrinkToFit="1"/>
    </xf>
    <xf numFmtId="0" fontId="3" fillId="0" borderId="13" xfId="90" applyNumberFormat="1" applyBorder="1" applyProtection="1">
      <alignment horizontal="left" wrapText="1"/>
    </xf>
    <xf numFmtId="49" fontId="3" fillId="0" borderId="13" xfId="87" applyNumberFormat="1" applyBorder="1" applyProtection="1">
      <alignment horizontal="center" vertical="center"/>
    </xf>
    <xf numFmtId="4" fontId="3" fillId="0" borderId="13" xfId="91" applyNumberFormat="1" applyBorder="1" applyAlignment="1" applyProtection="1">
      <alignment horizontal="center" shrinkToFit="1"/>
    </xf>
    <xf numFmtId="0" fontId="8" fillId="2" borderId="13" xfId="96" applyNumberFormat="1" applyBorder="1" applyProtection="1">
      <alignment wrapText="1"/>
    </xf>
    <xf numFmtId="4" fontId="3" fillId="0" borderId="13" xfId="91" applyNumberFormat="1" applyBorder="1" applyProtection="1">
      <alignment horizontal="right" shrinkToFit="1"/>
    </xf>
    <xf numFmtId="0" fontId="17" fillId="0" borderId="13" xfId="94" applyNumberFormat="1" applyFont="1" applyBorder="1" applyProtection="1">
      <alignment wrapText="1"/>
    </xf>
    <xf numFmtId="0" fontId="8" fillId="0" borderId="13" xfId="94" applyNumberFormat="1" applyBorder="1" applyProtection="1">
      <alignment wrapText="1"/>
    </xf>
    <xf numFmtId="49" fontId="3" fillId="0" borderId="13" xfId="99" applyNumberFormat="1" applyBorder="1" applyProtection="1">
      <alignment horizontal="center" vertical="center" shrinkToFit="1"/>
    </xf>
    <xf numFmtId="0" fontId="19" fillId="0" borderId="13" xfId="36" applyNumberFormat="1" applyFont="1" applyBorder="1" applyProtection="1">
      <alignment horizontal="left" wrapText="1"/>
    </xf>
    <xf numFmtId="49" fontId="19" fillId="0" borderId="13" xfId="38" applyNumberFormat="1" applyFont="1" applyBorder="1" applyProtection="1">
      <alignment horizontal="center"/>
    </xf>
    <xf numFmtId="4" fontId="19" fillId="0" borderId="13" xfId="39" applyNumberFormat="1" applyFont="1" applyBorder="1" applyAlignment="1" applyProtection="1">
      <alignment horizontal="right" shrinkToFit="1"/>
    </xf>
    <xf numFmtId="0" fontId="19" fillId="0" borderId="13" xfId="40" applyNumberFormat="1" applyFont="1" applyBorder="1" applyProtection="1">
      <alignment horizontal="left" wrapText="1"/>
    </xf>
    <xf numFmtId="49" fontId="19" fillId="0" borderId="13" xfId="42" applyNumberFormat="1" applyFont="1" applyBorder="1" applyProtection="1">
      <alignment horizontal="center"/>
    </xf>
    <xf numFmtId="165" fontId="19" fillId="0" borderId="13" xfId="57" applyNumberFormat="1" applyFont="1" applyBorder="1" applyProtection="1">
      <alignment horizontal="right" shrinkToFit="1"/>
    </xf>
    <xf numFmtId="0" fontId="19" fillId="0" borderId="13" xfId="59" applyNumberFormat="1" applyFont="1" applyBorder="1" applyProtection="1">
      <alignment horizontal="left" wrapText="1"/>
    </xf>
    <xf numFmtId="49" fontId="19" fillId="0" borderId="13" xfId="61" applyNumberFormat="1" applyFont="1" applyBorder="1" applyProtection="1">
      <alignment horizontal="center" wrapText="1"/>
    </xf>
    <xf numFmtId="4" fontId="19" fillId="0" borderId="13" xfId="62" applyNumberFormat="1" applyFont="1" applyBorder="1" applyProtection="1">
      <alignment horizontal="right" wrapText="1"/>
    </xf>
    <xf numFmtId="0" fontId="18" fillId="0" borderId="1" xfId="9" applyNumberFormat="1" applyFont="1" applyBorder="1" applyProtection="1">
      <alignment horizontal="right"/>
    </xf>
    <xf numFmtId="0" fontId="19" fillId="0" borderId="1" xfId="28" applyNumberFormat="1" applyFont="1" applyBorder="1" applyAlignment="1" applyProtection="1">
      <alignment horizontal="center" vertical="center" wrapText="1"/>
    </xf>
    <xf numFmtId="0" fontId="19" fillId="0" borderId="1" xfId="28" applyNumberFormat="1" applyFont="1" applyBorder="1" applyAlignment="1" applyProtection="1">
      <alignment horizontal="center" wrapText="1"/>
    </xf>
    <xf numFmtId="0" fontId="18" fillId="0" borderId="1" xfId="31" applyNumberFormat="1" applyFont="1" applyBorder="1" applyProtection="1"/>
    <xf numFmtId="0" fontId="18" fillId="0" borderId="1" xfId="32" applyNumberFormat="1" applyFont="1" applyBorder="1" applyProtection="1"/>
    <xf numFmtId="0" fontId="18" fillId="0" borderId="13" xfId="33" applyNumberFormat="1" applyFont="1" applyBorder="1" applyProtection="1">
      <alignment horizontal="center" vertical="center"/>
    </xf>
    <xf numFmtId="0" fontId="18" fillId="0" borderId="13" xfId="34" applyNumberFormat="1" applyFont="1" applyBorder="1" applyProtection="1">
      <alignment horizontal="center" vertical="center"/>
    </xf>
    <xf numFmtId="49" fontId="18" fillId="0" borderId="13" xfId="35" applyNumberFormat="1" applyFont="1" applyBorder="1" applyProtection="1">
      <alignment horizontal="center" vertical="center"/>
    </xf>
    <xf numFmtId="49" fontId="20" fillId="0" borderId="13" xfId="0" applyNumberFormat="1" applyFont="1" applyFill="1" applyBorder="1" applyAlignment="1">
      <alignment horizontal="center" wrapText="1"/>
    </xf>
    <xf numFmtId="49" fontId="18" fillId="0" borderId="13" xfId="38" applyNumberFormat="1" applyFont="1" applyBorder="1" applyProtection="1">
      <alignment horizontal="center"/>
    </xf>
    <xf numFmtId="4" fontId="18" fillId="0" borderId="13" xfId="39" applyNumberFormat="1" applyFont="1" applyBorder="1" applyAlignment="1" applyProtection="1">
      <alignment horizontal="right" shrinkToFit="1"/>
    </xf>
    <xf numFmtId="49" fontId="18" fillId="0" borderId="13" xfId="46" applyNumberFormat="1" applyFont="1" applyBorder="1" applyProtection="1">
      <alignment horizontal="center"/>
    </xf>
    <xf numFmtId="4" fontId="20" fillId="0" borderId="13" xfId="0" applyNumberFormat="1" applyFont="1" applyBorder="1" applyAlignment="1">
      <alignment horizontal="right"/>
    </xf>
    <xf numFmtId="4" fontId="18" fillId="0" borderId="13" xfId="47" applyNumberFormat="1" applyFont="1" applyBorder="1" applyAlignment="1" applyProtection="1">
      <alignment horizontal="right" shrinkToFit="1"/>
    </xf>
    <xf numFmtId="0" fontId="20" fillId="0" borderId="13" xfId="0" applyFont="1" applyBorder="1" applyAlignment="1">
      <alignment horizontal="center" wrapText="1"/>
    </xf>
    <xf numFmtId="49" fontId="20" fillId="0" borderId="13" xfId="46" applyNumberFormat="1" applyFont="1" applyBorder="1" applyProtection="1">
      <alignment horizontal="center"/>
    </xf>
    <xf numFmtId="4" fontId="20" fillId="0" borderId="13" xfId="47" applyNumberFormat="1" applyFont="1" applyBorder="1" applyAlignment="1" applyProtection="1">
      <alignment horizontal="right" shrinkToFit="1"/>
    </xf>
    <xf numFmtId="0" fontId="20" fillId="0" borderId="13" xfId="0" applyFont="1" applyBorder="1" applyAlignment="1">
      <alignment horizontal="center"/>
    </xf>
    <xf numFmtId="0" fontId="20" fillId="0" borderId="13" xfId="44" applyNumberFormat="1" applyFont="1" applyBorder="1" applyAlignment="1" applyProtection="1">
      <alignment horizontal="center" wrapText="1"/>
    </xf>
    <xf numFmtId="0" fontId="19" fillId="0" borderId="1" xfId="32" applyNumberFormat="1" applyFont="1" applyBorder="1" applyProtection="1"/>
    <xf numFmtId="0" fontId="20" fillId="0" borderId="1" xfId="0" applyFont="1" applyBorder="1" applyProtection="1">
      <protection locked="0"/>
    </xf>
    <xf numFmtId="0" fontId="20" fillId="0" borderId="13" xfId="0" applyFont="1" applyBorder="1" applyAlignment="1" applyProtection="1">
      <alignment horizontal="center" wrapText="1"/>
      <protection locked="0"/>
    </xf>
    <xf numFmtId="0" fontId="20" fillId="0" borderId="13" xfId="0" applyFont="1" applyBorder="1" applyAlignment="1" applyProtection="1">
      <alignment horizontal="center"/>
      <protection locked="0"/>
    </xf>
    <xf numFmtId="2" fontId="20" fillId="0" borderId="13" xfId="0" applyNumberFormat="1" applyFont="1" applyBorder="1" applyAlignment="1" applyProtection="1">
      <alignment horizontal="center"/>
      <protection locked="0"/>
    </xf>
    <xf numFmtId="0" fontId="20" fillId="0" borderId="0" xfId="0" applyFont="1" applyProtection="1">
      <protection locked="0"/>
    </xf>
    <xf numFmtId="0" fontId="18" fillId="0" borderId="20" xfId="33" applyNumberFormat="1" applyFont="1" applyBorder="1" applyProtection="1">
      <alignment horizontal="center" vertical="center"/>
    </xf>
    <xf numFmtId="0" fontId="18" fillId="0" borderId="20" xfId="50" applyNumberFormat="1" applyFont="1" applyBorder="1" applyProtection="1">
      <alignment horizontal="center" vertical="center" shrinkToFit="1"/>
    </xf>
    <xf numFmtId="49" fontId="18" fillId="0" borderId="20" xfId="51" applyNumberFormat="1" applyFont="1" applyBorder="1" applyProtection="1">
      <alignment horizontal="center" vertical="center" shrinkToFit="1"/>
    </xf>
    <xf numFmtId="4" fontId="19" fillId="0" borderId="13" xfId="39" applyNumberFormat="1" applyFont="1" applyBorder="1" applyProtection="1">
      <alignment horizontal="right" shrinkToFit="1"/>
    </xf>
    <xf numFmtId="0" fontId="18" fillId="0" borderId="13" xfId="59" applyNumberFormat="1" applyFont="1" applyBorder="1" applyProtection="1">
      <alignment horizontal="left" wrapText="1"/>
    </xf>
    <xf numFmtId="49" fontId="18" fillId="0" borderId="13" xfId="61" applyNumberFormat="1" applyFont="1" applyBorder="1" applyProtection="1">
      <alignment horizontal="center" wrapText="1"/>
    </xf>
    <xf numFmtId="4" fontId="18" fillId="0" borderId="13" xfId="62" applyNumberFormat="1" applyFont="1" applyBorder="1" applyProtection="1">
      <alignment horizontal="right" wrapText="1"/>
    </xf>
    <xf numFmtId="0" fontId="19" fillId="0" borderId="13" xfId="65" applyNumberFormat="1" applyFont="1" applyBorder="1" applyProtection="1">
      <alignment horizontal="left" wrapText="1"/>
    </xf>
    <xf numFmtId="49" fontId="19" fillId="0" borderId="13" xfId="84" applyNumberFormat="1" applyFont="1" applyBorder="1" applyProtection="1">
      <alignment horizontal="center" vertical="center"/>
    </xf>
    <xf numFmtId="0" fontId="21" fillId="0" borderId="1" xfId="28" applyNumberFormat="1" applyFont="1" applyBorder="1" applyAlignment="1" applyProtection="1">
      <alignment horizontal="center" wrapText="1"/>
    </xf>
    <xf numFmtId="0" fontId="18" fillId="0" borderId="13" xfId="44" applyNumberFormat="1" applyFont="1" applyBorder="1" applyAlignment="1" applyProtection="1">
      <alignment horizontal="center" wrapText="1"/>
    </xf>
    <xf numFmtId="0" fontId="18" fillId="0" borderId="13" xfId="90" applyNumberFormat="1" applyFont="1" applyBorder="1" applyProtection="1">
      <alignment horizontal="left" wrapText="1"/>
    </xf>
    <xf numFmtId="49" fontId="18" fillId="0" borderId="13" xfId="87" applyNumberFormat="1" applyFont="1" applyBorder="1" applyProtection="1">
      <alignment horizontal="center" vertical="center"/>
    </xf>
    <xf numFmtId="0" fontId="18" fillId="2" borderId="13" xfId="96" applyNumberFormat="1" applyFont="1" applyBorder="1" applyProtection="1">
      <alignment wrapText="1"/>
    </xf>
    <xf numFmtId="4" fontId="18" fillId="0" borderId="13" xfId="39" applyNumberFormat="1" applyFont="1" applyBorder="1" applyProtection="1">
      <alignment horizontal="right" shrinkToFit="1"/>
    </xf>
    <xf numFmtId="0" fontId="18" fillId="0" borderId="13" xfId="94" applyNumberFormat="1" applyFont="1" applyBorder="1" applyProtection="1">
      <alignment wrapText="1"/>
    </xf>
    <xf numFmtId="4" fontId="18" fillId="0" borderId="13" xfId="91" applyNumberFormat="1" applyFont="1" applyBorder="1" applyProtection="1">
      <alignment horizontal="right" shrinkToFit="1"/>
    </xf>
    <xf numFmtId="49" fontId="18" fillId="0" borderId="13" xfId="99" applyNumberFormat="1" applyFont="1" applyBorder="1" applyProtection="1">
      <alignment horizontal="center" vertical="center" shrinkToFit="1"/>
    </xf>
    <xf numFmtId="166" fontId="19" fillId="0" borderId="1" xfId="28" applyNumberFormat="1" applyFont="1" applyBorder="1" applyAlignment="1" applyProtection="1">
      <alignment horizontal="center" vertical="center" wrapText="1"/>
    </xf>
    <xf numFmtId="166" fontId="18" fillId="0" borderId="1" xfId="28" applyNumberFormat="1" applyFont="1" applyBorder="1" applyAlignment="1" applyProtection="1">
      <alignment horizontal="right" wrapText="1"/>
    </xf>
    <xf numFmtId="166" fontId="18" fillId="0" borderId="13" xfId="35" applyNumberFormat="1" applyFont="1" applyBorder="1" applyProtection="1">
      <alignment horizontal="center" vertical="center"/>
    </xf>
    <xf numFmtId="166" fontId="19" fillId="0" borderId="13" xfId="39" applyNumberFormat="1" applyFont="1" applyBorder="1" applyAlignment="1" applyProtection="1">
      <alignment horizontal="right" shrinkToFit="1"/>
    </xf>
    <xf numFmtId="166" fontId="18" fillId="0" borderId="13" xfId="39" applyNumberFormat="1" applyFont="1" applyBorder="1" applyAlignment="1" applyProtection="1">
      <alignment horizontal="right" shrinkToFit="1"/>
    </xf>
    <xf numFmtId="166" fontId="20" fillId="0" borderId="13" xfId="39" applyNumberFormat="1" applyFont="1" applyBorder="1" applyAlignment="1" applyProtection="1">
      <alignment horizontal="right" shrinkToFit="1"/>
    </xf>
    <xf numFmtId="166" fontId="20" fillId="0" borderId="13" xfId="0" applyNumberFormat="1" applyFont="1" applyBorder="1" applyAlignment="1" applyProtection="1">
      <alignment horizontal="center"/>
      <protection locked="0"/>
    </xf>
    <xf numFmtId="166" fontId="20" fillId="0" borderId="0" xfId="0" applyNumberFormat="1" applyFont="1" applyProtection="1">
      <protection locked="0"/>
    </xf>
    <xf numFmtId="166" fontId="18" fillId="0" borderId="20" xfId="51" applyNumberFormat="1" applyFont="1" applyBorder="1" applyProtection="1">
      <alignment horizontal="center" vertical="center" shrinkToFit="1"/>
    </xf>
    <xf numFmtId="166" fontId="19" fillId="0" borderId="13" xfId="54" applyNumberFormat="1" applyFont="1" applyBorder="1" applyProtection="1">
      <alignment horizontal="right" shrinkToFit="1"/>
    </xf>
    <xf numFmtId="166" fontId="18" fillId="0" borderId="13" xfId="54" applyNumberFormat="1" applyFont="1" applyBorder="1" applyProtection="1">
      <alignment horizontal="right" shrinkToFit="1"/>
    </xf>
    <xf numFmtId="166" fontId="19" fillId="0" borderId="13" xfId="62" applyNumberFormat="1" applyFont="1" applyBorder="1" applyProtection="1">
      <alignment horizontal="right" wrapText="1"/>
    </xf>
    <xf numFmtId="166" fontId="19" fillId="0" borderId="13" xfId="63" applyNumberFormat="1" applyFont="1" applyBorder="1" applyProtection="1">
      <alignment horizontal="right" wrapText="1"/>
    </xf>
    <xf numFmtId="166" fontId="18" fillId="0" borderId="13" xfId="63" applyNumberFormat="1" applyFont="1" applyBorder="1" applyProtection="1">
      <alignment horizontal="right" wrapText="1"/>
    </xf>
    <xf numFmtId="166" fontId="15" fillId="0" borderId="13" xfId="54" applyNumberFormat="1" applyFont="1" applyBorder="1" applyAlignment="1" applyProtection="1">
      <alignment horizontal="center" shrinkToFit="1"/>
    </xf>
    <xf numFmtId="166" fontId="3" fillId="0" borderId="13" xfId="54" applyNumberFormat="1" applyBorder="1" applyProtection="1">
      <alignment horizontal="right" shrinkToFit="1"/>
    </xf>
    <xf numFmtId="166" fontId="0" fillId="0" borderId="0" xfId="0" applyNumberFormat="1" applyProtection="1">
      <protection locked="0"/>
    </xf>
    <xf numFmtId="0" fontId="16" fillId="0" borderId="1" xfId="0" applyFont="1" applyBorder="1" applyAlignment="1">
      <alignment horizontal="center" wrapText="1"/>
    </xf>
    <xf numFmtId="166" fontId="18" fillId="0" borderId="13" xfId="29" applyNumberFormat="1" applyFont="1" applyProtection="1">
      <alignment horizontal="center" vertical="top" wrapText="1"/>
    </xf>
    <xf numFmtId="166" fontId="18" fillId="0" borderId="13" xfId="29" applyNumberFormat="1" applyFont="1">
      <alignment horizontal="center" vertical="top" wrapText="1"/>
    </xf>
    <xf numFmtId="0" fontId="18" fillId="0" borderId="13" xfId="29" applyNumberFormat="1" applyFont="1" applyProtection="1">
      <alignment horizontal="center" vertical="top" wrapText="1"/>
    </xf>
    <xf numFmtId="0" fontId="18" fillId="0" borderId="13" xfId="29" applyFont="1">
      <alignment horizontal="center" vertical="top" wrapText="1"/>
    </xf>
    <xf numFmtId="49" fontId="18" fillId="0" borderId="13" xfId="30" applyNumberFormat="1" applyFont="1" applyProtection="1">
      <alignment horizontal="center" vertical="top" wrapText="1"/>
    </xf>
    <xf numFmtId="49" fontId="18" fillId="0" borderId="13" xfId="30" applyFont="1">
      <alignment horizontal="center" vertical="top" wrapText="1"/>
    </xf>
    <xf numFmtId="166" fontId="18" fillId="0" borderId="13" xfId="29" applyNumberFormat="1" applyFont="1" applyBorder="1" applyProtection="1">
      <alignment horizontal="center" vertical="top" wrapText="1"/>
    </xf>
    <xf numFmtId="166" fontId="18" fillId="0" borderId="13" xfId="29" applyNumberFormat="1" applyFont="1" applyBorder="1">
      <alignment horizontal="center" vertical="top" wrapText="1"/>
    </xf>
    <xf numFmtId="0" fontId="18" fillId="0" borderId="13" xfId="29" applyNumberFormat="1" applyFont="1" applyBorder="1" applyProtection="1">
      <alignment horizontal="center" vertical="top" wrapText="1"/>
    </xf>
    <xf numFmtId="0" fontId="18" fillId="0" borderId="13" xfId="29" applyFont="1" applyBorder="1">
      <alignment horizontal="center" vertical="top" wrapText="1"/>
    </xf>
    <xf numFmtId="49" fontId="18" fillId="0" borderId="13" xfId="30" applyNumberFormat="1" applyFont="1" applyBorder="1" applyProtection="1">
      <alignment horizontal="center" vertical="top" wrapText="1"/>
    </xf>
    <xf numFmtId="49" fontId="18" fillId="0" borderId="13" xfId="30" applyFont="1" applyBorder="1">
      <alignment horizontal="center" vertical="top" wrapText="1"/>
    </xf>
    <xf numFmtId="0" fontId="21" fillId="0" borderId="1" xfId="28" applyNumberFormat="1" applyFont="1" applyBorder="1" applyAlignment="1" applyProtection="1">
      <alignment horizontal="center" wrapText="1"/>
    </xf>
    <xf numFmtId="0" fontId="21" fillId="0" borderId="1" xfId="28" applyNumberFormat="1" applyFont="1" applyBorder="1" applyAlignment="1" applyProtection="1">
      <alignment horizontal="center" vertical="center" wrapText="1"/>
    </xf>
    <xf numFmtId="0" fontId="18" fillId="0" borderId="13" xfId="36" applyNumberFormat="1" applyFont="1" applyBorder="1" applyAlignment="1" applyProtection="1">
      <alignment horizontal="center" wrapText="1"/>
    </xf>
    <xf numFmtId="2" fontId="20" fillId="0" borderId="13" xfId="0" applyNumberFormat="1" applyFont="1" applyBorder="1" applyAlignment="1" applyProtection="1">
      <alignment horizontal="right"/>
      <protection locked="0"/>
    </xf>
    <xf numFmtId="166" fontId="20" fillId="0" borderId="13" xfId="0" applyNumberFormat="1" applyFont="1" applyBorder="1" applyAlignment="1" applyProtection="1">
      <alignment horizontal="right"/>
      <protection locked="0"/>
    </xf>
  </cellXfs>
  <cellStyles count="142">
    <cellStyle name="br" xfId="137"/>
    <cellStyle name="col" xfId="136"/>
    <cellStyle name="st140" xfId="133"/>
    <cellStyle name="style0" xfId="138"/>
    <cellStyle name="td" xfId="139"/>
    <cellStyle name="tr" xfId="135"/>
    <cellStyle name="xl100" xfId="74"/>
    <cellStyle name="xl101" xfId="78"/>
    <cellStyle name="xl102" xfId="83"/>
    <cellStyle name="xl103" xfId="86"/>
    <cellStyle name="xl104" xfId="75"/>
    <cellStyle name="xl105" xfId="79"/>
    <cellStyle name="xl106" xfId="84"/>
    <cellStyle name="xl107" xfId="87"/>
    <cellStyle name="xl108" xfId="80"/>
    <cellStyle name="xl109" xfId="88"/>
    <cellStyle name="xl110" xfId="91"/>
    <cellStyle name="xl111" xfId="76"/>
    <cellStyle name="xl112" xfId="81"/>
    <cellStyle name="xl113" xfId="82"/>
    <cellStyle name="xl114" xfId="89"/>
    <cellStyle name="xl115" xfId="92"/>
    <cellStyle name="xl116" xfId="94"/>
    <cellStyle name="xl117" xfId="95"/>
    <cellStyle name="xl118" xfId="96"/>
    <cellStyle name="xl119" xfId="97"/>
    <cellStyle name="xl120" xfId="98"/>
    <cellStyle name="xl121" xfId="99"/>
    <cellStyle name="xl122" xfId="100"/>
    <cellStyle name="xl123" xfId="106"/>
    <cellStyle name="xl124" xfId="114"/>
    <cellStyle name="xl125" xfId="116"/>
    <cellStyle name="xl126" xfId="120"/>
    <cellStyle name="xl127" xfId="129"/>
    <cellStyle name="xl128" xfId="132"/>
    <cellStyle name="xl129" xfId="134"/>
    <cellStyle name="xl130" xfId="101"/>
    <cellStyle name="xl131" xfId="107"/>
    <cellStyle name="xl132" xfId="112"/>
    <cellStyle name="xl133" xfId="115"/>
    <cellStyle name="xl134" xfId="117"/>
    <cellStyle name="xl135" xfId="121"/>
    <cellStyle name="xl136" xfId="113"/>
    <cellStyle name="xl137" xfId="123"/>
    <cellStyle name="xl138" xfId="125"/>
    <cellStyle name="xl139" xfId="127"/>
    <cellStyle name="xl140" xfId="128"/>
    <cellStyle name="xl141" xfId="130"/>
    <cellStyle name="xl142" xfId="102"/>
    <cellStyle name="xl143" xfId="108"/>
    <cellStyle name="xl144" xfId="118"/>
    <cellStyle name="xl145" xfId="124"/>
    <cellStyle name="xl146" xfId="126"/>
    <cellStyle name="xl147" xfId="103"/>
    <cellStyle name="xl148" xfId="109"/>
    <cellStyle name="xl149" xfId="119"/>
    <cellStyle name="xl150" xfId="104"/>
    <cellStyle name="xl151" xfId="110"/>
    <cellStyle name="xl152" xfId="105"/>
    <cellStyle name="xl153" xfId="111"/>
    <cellStyle name="xl154" xfId="122"/>
    <cellStyle name="xl155" xfId="141"/>
    <cellStyle name="xl21" xfId="140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31"/>
    <cellStyle name="xl33" xfId="24"/>
    <cellStyle name="xl34" xfId="34"/>
    <cellStyle name="xl35" xfId="37"/>
    <cellStyle name="xl36" xfId="41"/>
    <cellStyle name="xl37" xfId="45"/>
    <cellStyle name="xl38" xfId="6"/>
    <cellStyle name="xl39" xfId="38"/>
    <cellStyle name="xl40" xfId="42"/>
    <cellStyle name="xl41" xfId="46"/>
    <cellStyle name="xl42" xfId="17"/>
    <cellStyle name="xl43" xfId="20"/>
    <cellStyle name="xl44" xfId="22"/>
    <cellStyle name="xl45" xfId="25"/>
    <cellStyle name="xl46" xfId="30"/>
    <cellStyle name="xl47" xfId="35"/>
    <cellStyle name="xl48" xfId="39"/>
    <cellStyle name="xl49" xfId="43"/>
    <cellStyle name="xl50" xfId="47"/>
    <cellStyle name="xl51" xfId="2"/>
    <cellStyle name="xl52" xfId="7"/>
    <cellStyle name="xl53" xfId="11"/>
    <cellStyle name="xl54" xfId="18"/>
    <cellStyle name="xl55" xfId="23"/>
    <cellStyle name="xl56" xfId="26"/>
    <cellStyle name="xl57" xfId="3"/>
    <cellStyle name="xl58" xfId="8"/>
    <cellStyle name="xl59" xfId="12"/>
    <cellStyle name="xl60" xfId="15"/>
    <cellStyle name="xl61" xfId="19"/>
    <cellStyle name="xl62" xfId="21"/>
    <cellStyle name="xl63" xfId="27"/>
    <cellStyle name="xl64" xfId="28"/>
    <cellStyle name="xl65" xfId="4"/>
    <cellStyle name="xl66" xfId="9"/>
    <cellStyle name="xl67" xfId="13"/>
    <cellStyle name="xl68" xfId="31"/>
    <cellStyle name="xl69" xfId="32"/>
    <cellStyle name="xl70" xfId="59"/>
    <cellStyle name="xl71" xfId="65"/>
    <cellStyle name="xl72" xfId="71"/>
    <cellStyle name="xl73" xfId="53"/>
    <cellStyle name="xl74" xfId="56"/>
    <cellStyle name="xl75" xfId="60"/>
    <cellStyle name="xl76" xfId="66"/>
    <cellStyle name="xl77" xfId="72"/>
    <cellStyle name="xl78" xfId="50"/>
    <cellStyle name="xl79" xfId="61"/>
    <cellStyle name="xl80" xfId="67"/>
    <cellStyle name="xl81" xfId="51"/>
    <cellStyle name="xl82" xfId="57"/>
    <cellStyle name="xl83" xfId="62"/>
    <cellStyle name="xl84" xfId="68"/>
    <cellStyle name="xl85" xfId="48"/>
    <cellStyle name="xl86" xfId="54"/>
    <cellStyle name="xl87" xfId="58"/>
    <cellStyle name="xl88" xfId="63"/>
    <cellStyle name="xl89" xfId="69"/>
    <cellStyle name="xl90" xfId="49"/>
    <cellStyle name="xl91" xfId="52"/>
    <cellStyle name="xl92" xfId="55"/>
    <cellStyle name="xl93" xfId="64"/>
    <cellStyle name="xl94" xfId="70"/>
    <cellStyle name="xl95" xfId="73"/>
    <cellStyle name="xl96" xfId="77"/>
    <cellStyle name="xl97" xfId="85"/>
    <cellStyle name="xl98" xfId="90"/>
    <cellStyle name="xl99" xfId="9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2"/>
  <sheetViews>
    <sheetView tabSelected="1" topLeftCell="A94" zoomScaleNormal="100" zoomScaleSheetLayoutView="100" workbookViewId="0">
      <selection activeCell="A11" sqref="A11:E67"/>
    </sheetView>
  </sheetViews>
  <sheetFormatPr defaultColWidth="9.109375" defaultRowHeight="14.4" x14ac:dyDescent="0.3"/>
  <cols>
    <col min="1" max="1" width="50.6640625" style="1" customWidth="1"/>
    <col min="2" max="2" width="22.33203125" style="1" customWidth="1"/>
    <col min="3" max="3" width="15.5546875" style="1" customWidth="1"/>
    <col min="4" max="4" width="14.33203125" style="1" customWidth="1"/>
    <col min="5" max="5" width="14.44140625" style="84" customWidth="1"/>
    <col min="6" max="16384" width="9.109375" style="1"/>
  </cols>
  <sheetData>
    <row r="1" spans="1:6" ht="19.2" customHeight="1" x14ac:dyDescent="0.3">
      <c r="A1" s="2"/>
      <c r="B1" s="2"/>
      <c r="C1" s="2"/>
      <c r="D1" s="85"/>
      <c r="E1" s="85"/>
      <c r="F1" s="6"/>
    </row>
    <row r="2" spans="1:6" ht="47.4" customHeight="1" x14ac:dyDescent="0.3">
      <c r="A2" s="99" t="s">
        <v>190</v>
      </c>
      <c r="B2" s="99"/>
      <c r="C2" s="99"/>
      <c r="D2" s="99"/>
      <c r="E2" s="99"/>
      <c r="F2" s="25"/>
    </row>
    <row r="3" spans="1:6" ht="15.6" customHeight="1" x14ac:dyDescent="0.3">
      <c r="A3" s="26"/>
      <c r="B3" s="26"/>
      <c r="C3" s="26"/>
      <c r="D3" s="26"/>
      <c r="E3" s="68"/>
      <c r="F3" s="25"/>
    </row>
    <row r="4" spans="1:6" ht="18" customHeight="1" x14ac:dyDescent="0.3">
      <c r="A4" s="26"/>
      <c r="B4" s="59" t="s">
        <v>187</v>
      </c>
      <c r="C4" s="26"/>
      <c r="D4" s="26"/>
      <c r="E4" s="68"/>
      <c r="F4" s="25"/>
    </row>
    <row r="5" spans="1:6" ht="15" customHeight="1" x14ac:dyDescent="0.3">
      <c r="A5" s="27"/>
      <c r="B5" s="27"/>
      <c r="C5" s="27"/>
      <c r="D5" s="27"/>
      <c r="E5" s="69" t="s">
        <v>98</v>
      </c>
      <c r="F5" s="25"/>
    </row>
    <row r="6" spans="1:6" ht="12.9" customHeight="1" x14ac:dyDescent="0.3">
      <c r="A6" s="94" t="s">
        <v>0</v>
      </c>
      <c r="B6" s="94" t="s">
        <v>1</v>
      </c>
      <c r="C6" s="96" t="s">
        <v>2</v>
      </c>
      <c r="D6" s="96" t="s">
        <v>3</v>
      </c>
      <c r="E6" s="92" t="s">
        <v>191</v>
      </c>
      <c r="F6" s="28"/>
    </row>
    <row r="7" spans="1:6" ht="12" customHeight="1" x14ac:dyDescent="0.3">
      <c r="A7" s="95"/>
      <c r="B7" s="95"/>
      <c r="C7" s="97"/>
      <c r="D7" s="97"/>
      <c r="E7" s="93"/>
      <c r="F7" s="29"/>
    </row>
    <row r="8" spans="1:6" ht="14.25" customHeight="1" x14ac:dyDescent="0.3">
      <c r="A8" s="95"/>
      <c r="B8" s="95"/>
      <c r="C8" s="97"/>
      <c r="D8" s="97"/>
      <c r="E8" s="93"/>
      <c r="F8" s="29"/>
    </row>
    <row r="9" spans="1:6" ht="14.25" customHeight="1" x14ac:dyDescent="0.3">
      <c r="A9" s="30">
        <v>1</v>
      </c>
      <c r="B9" s="31">
        <v>2</v>
      </c>
      <c r="C9" s="32" t="s">
        <v>178</v>
      </c>
      <c r="D9" s="32" t="s">
        <v>4</v>
      </c>
      <c r="E9" s="70" t="s">
        <v>5</v>
      </c>
      <c r="F9" s="29"/>
    </row>
    <row r="10" spans="1:6" ht="17.25" customHeight="1" x14ac:dyDescent="0.3">
      <c r="A10" s="16" t="s">
        <v>6</v>
      </c>
      <c r="B10" s="17"/>
      <c r="C10" s="18">
        <f>C15+C39+C53+C50+C21+C47</f>
        <v>12039271.810000001</v>
      </c>
      <c r="D10" s="18">
        <f>D15+D39+D53+D50+D21+D47+D11</f>
        <v>12887469.07</v>
      </c>
      <c r="E10" s="71">
        <f>D10/C10*100</f>
        <v>107.04525384413594</v>
      </c>
      <c r="F10" s="29"/>
    </row>
    <row r="11" spans="1:6" ht="45" customHeight="1" x14ac:dyDescent="0.3">
      <c r="A11" s="39" t="s">
        <v>139</v>
      </c>
      <c r="B11" s="34" t="s">
        <v>59</v>
      </c>
      <c r="C11" s="35">
        <v>0</v>
      </c>
      <c r="D11" s="35">
        <v>10416.27</v>
      </c>
      <c r="E11" s="72">
        <v>0</v>
      </c>
      <c r="F11" s="29"/>
    </row>
    <row r="12" spans="1:6" ht="60.6" hidden="1" customHeight="1" x14ac:dyDescent="0.3">
      <c r="A12" s="33" t="s">
        <v>173</v>
      </c>
      <c r="B12" s="34" t="s">
        <v>175</v>
      </c>
      <c r="C12" s="35">
        <v>0</v>
      </c>
      <c r="D12" s="35">
        <v>9544.9</v>
      </c>
      <c r="E12" s="72">
        <v>0</v>
      </c>
      <c r="F12" s="29"/>
    </row>
    <row r="13" spans="1:6" ht="61.2" hidden="1" customHeight="1" x14ac:dyDescent="0.3">
      <c r="A13" s="33" t="s">
        <v>174</v>
      </c>
      <c r="B13" s="34" t="s">
        <v>176</v>
      </c>
      <c r="C13" s="35">
        <v>0</v>
      </c>
      <c r="D13" s="35">
        <v>294.44</v>
      </c>
      <c r="E13" s="72">
        <v>0</v>
      </c>
      <c r="F13" s="29"/>
    </row>
    <row r="14" spans="1:6" ht="36.6" hidden="1" customHeight="1" x14ac:dyDescent="0.3">
      <c r="A14" s="33" t="s">
        <v>144</v>
      </c>
      <c r="B14" s="34" t="s">
        <v>177</v>
      </c>
      <c r="C14" s="35">
        <v>0</v>
      </c>
      <c r="D14" s="35">
        <v>576.92999999999995</v>
      </c>
      <c r="E14" s="72">
        <v>0</v>
      </c>
      <c r="F14" s="29"/>
    </row>
    <row r="15" spans="1:6" ht="17.25" customHeight="1" x14ac:dyDescent="0.3">
      <c r="A15" s="100" t="s">
        <v>97</v>
      </c>
      <c r="B15" s="34" t="s">
        <v>42</v>
      </c>
      <c r="C15" s="35">
        <f>C16+C27</f>
        <v>2360440</v>
      </c>
      <c r="D15" s="35">
        <f>D16+D27</f>
        <v>3431262.1500000004</v>
      </c>
      <c r="E15" s="72">
        <f>D15/C15*100</f>
        <v>145.36536196641305</v>
      </c>
      <c r="F15" s="29"/>
    </row>
    <row r="16" spans="1:6" ht="15" customHeight="1" x14ac:dyDescent="0.3">
      <c r="A16" s="60" t="s">
        <v>14</v>
      </c>
      <c r="B16" s="36" t="s">
        <v>43</v>
      </c>
      <c r="C16" s="38">
        <f>C17</f>
        <v>339440</v>
      </c>
      <c r="D16" s="38">
        <f>D17</f>
        <v>314920.71999999997</v>
      </c>
      <c r="E16" s="72">
        <f t="shared" ref="E16:E66" si="0">D16/C16*100</f>
        <v>92.776549611124196</v>
      </c>
      <c r="F16" s="29"/>
    </row>
    <row r="17" spans="1:8" ht="15" hidden="1" customHeight="1" x14ac:dyDescent="0.3">
      <c r="A17" s="60" t="s">
        <v>101</v>
      </c>
      <c r="B17" s="36" t="s">
        <v>102</v>
      </c>
      <c r="C17" s="37">
        <v>339440</v>
      </c>
      <c r="D17" s="37">
        <v>314920.71999999997</v>
      </c>
      <c r="E17" s="72">
        <f t="shared" si="0"/>
        <v>92.776549611124196</v>
      </c>
      <c r="F17" s="29"/>
    </row>
    <row r="18" spans="1:8" ht="60.6" hidden="1" customHeight="1" x14ac:dyDescent="0.3">
      <c r="A18" s="60" t="s">
        <v>15</v>
      </c>
      <c r="B18" s="36" t="s">
        <v>44</v>
      </c>
      <c r="C18" s="38">
        <v>338920</v>
      </c>
      <c r="D18" s="38">
        <v>312474.82</v>
      </c>
      <c r="E18" s="72">
        <f t="shared" si="0"/>
        <v>92.197220583028454</v>
      </c>
      <c r="F18" s="29"/>
    </row>
    <row r="19" spans="1:8" ht="66" hidden="1" customHeight="1" x14ac:dyDescent="0.3">
      <c r="A19" s="39" t="s">
        <v>133</v>
      </c>
      <c r="B19" s="36" t="s">
        <v>132</v>
      </c>
      <c r="C19" s="38">
        <v>20</v>
      </c>
      <c r="D19" s="38">
        <v>-113.88</v>
      </c>
      <c r="E19" s="72">
        <f t="shared" si="0"/>
        <v>-569.4</v>
      </c>
      <c r="F19" s="29"/>
    </row>
    <row r="20" spans="1:8" ht="36.6" hidden="1" customHeight="1" x14ac:dyDescent="0.3">
      <c r="A20" s="60" t="s">
        <v>16</v>
      </c>
      <c r="B20" s="36" t="s">
        <v>45</v>
      </c>
      <c r="C20" s="38">
        <v>500</v>
      </c>
      <c r="D20" s="38">
        <v>2559.7800000000002</v>
      </c>
      <c r="E20" s="72">
        <f>D20/C20*100</f>
        <v>511.95600000000007</v>
      </c>
      <c r="F20" s="29"/>
    </row>
    <row r="21" spans="1:8" ht="36.6" customHeight="1" x14ac:dyDescent="0.3">
      <c r="A21" s="43" t="s">
        <v>9</v>
      </c>
      <c r="B21" s="40" t="s">
        <v>46</v>
      </c>
      <c r="C21" s="37">
        <f>C22</f>
        <v>288900</v>
      </c>
      <c r="D21" s="37">
        <f>D22</f>
        <v>322873.7</v>
      </c>
      <c r="E21" s="72">
        <f t="shared" si="0"/>
        <v>111.75967462789893</v>
      </c>
      <c r="F21" s="29"/>
    </row>
    <row r="22" spans="1:8" ht="24" hidden="1" customHeight="1" x14ac:dyDescent="0.3">
      <c r="A22" s="43" t="s">
        <v>10</v>
      </c>
      <c r="B22" s="40" t="s">
        <v>47</v>
      </c>
      <c r="C22" s="41">
        <v>288900</v>
      </c>
      <c r="D22" s="41">
        <v>322873.7</v>
      </c>
      <c r="E22" s="72">
        <f t="shared" si="0"/>
        <v>111.75967462789893</v>
      </c>
      <c r="F22" s="29"/>
    </row>
    <row r="23" spans="1:8" ht="46.95" hidden="1" customHeight="1" x14ac:dyDescent="0.3">
      <c r="A23" s="60" t="s">
        <v>11</v>
      </c>
      <c r="B23" s="36" t="s">
        <v>48</v>
      </c>
      <c r="C23" s="38">
        <v>104800</v>
      </c>
      <c r="D23" s="38">
        <v>146966.67000000001</v>
      </c>
      <c r="E23" s="72">
        <f t="shared" si="0"/>
        <v>140.2353721374046</v>
      </c>
      <c r="F23" s="29"/>
    </row>
    <row r="24" spans="1:8" ht="58.95" hidden="1" customHeight="1" x14ac:dyDescent="0.3">
      <c r="A24" s="60" t="s">
        <v>12</v>
      </c>
      <c r="B24" s="36" t="s">
        <v>49</v>
      </c>
      <c r="C24" s="38">
        <v>700</v>
      </c>
      <c r="D24" s="38">
        <v>1080.24</v>
      </c>
      <c r="E24" s="72">
        <f t="shared" si="0"/>
        <v>154.32</v>
      </c>
      <c r="F24" s="29"/>
    </row>
    <row r="25" spans="1:8" ht="46.95" hidden="1" customHeight="1" x14ac:dyDescent="0.3">
      <c r="A25" s="60" t="s">
        <v>13</v>
      </c>
      <c r="B25" s="36" t="s">
        <v>50</v>
      </c>
      <c r="C25" s="38">
        <v>202900</v>
      </c>
      <c r="D25" s="38">
        <v>196347.97</v>
      </c>
      <c r="E25" s="72">
        <f t="shared" si="0"/>
        <v>96.770808279940852</v>
      </c>
      <c r="F25" s="29"/>
    </row>
    <row r="26" spans="1:8" ht="46.2" hidden="1" customHeight="1" x14ac:dyDescent="0.3">
      <c r="A26" s="39" t="s">
        <v>103</v>
      </c>
      <c r="B26" s="36" t="s">
        <v>104</v>
      </c>
      <c r="C26" s="38">
        <v>-19500</v>
      </c>
      <c r="D26" s="38">
        <v>-21521.18</v>
      </c>
      <c r="E26" s="72">
        <v>0</v>
      </c>
      <c r="F26" s="29"/>
    </row>
    <row r="27" spans="1:8" ht="15" customHeight="1" x14ac:dyDescent="0.3">
      <c r="A27" s="60" t="s">
        <v>17</v>
      </c>
      <c r="B27" s="36" t="s">
        <v>51</v>
      </c>
      <c r="C27" s="38">
        <f>C28+C32</f>
        <v>2021000</v>
      </c>
      <c r="D27" s="38">
        <f>D28+D32</f>
        <v>3116341.43</v>
      </c>
      <c r="E27" s="72">
        <f t="shared" si="0"/>
        <v>154.19799257793173</v>
      </c>
      <c r="F27" s="29"/>
      <c r="H27" s="3"/>
    </row>
    <row r="28" spans="1:8" ht="12.6" hidden="1" customHeight="1" x14ac:dyDescent="0.3">
      <c r="A28" s="60" t="s">
        <v>18</v>
      </c>
      <c r="B28" s="36" t="s">
        <v>52</v>
      </c>
      <c r="C28" s="38">
        <v>745000</v>
      </c>
      <c r="D28" s="38">
        <v>771529.96</v>
      </c>
      <c r="E28" s="72">
        <f t="shared" si="0"/>
        <v>103.56106845637582</v>
      </c>
      <c r="F28" s="29"/>
    </row>
    <row r="29" spans="1:8" ht="36.6" hidden="1" x14ac:dyDescent="0.3">
      <c r="A29" s="60" t="s">
        <v>19</v>
      </c>
      <c r="B29" s="36" t="s">
        <v>53</v>
      </c>
      <c r="C29" s="38">
        <v>745000</v>
      </c>
      <c r="D29" s="38">
        <v>771529.96</v>
      </c>
      <c r="E29" s="72">
        <f t="shared" si="0"/>
        <v>103.56106845637582</v>
      </c>
      <c r="F29" s="29"/>
    </row>
    <row r="30" spans="1:8" ht="60" hidden="1" customHeight="1" x14ac:dyDescent="0.3">
      <c r="A30" s="33" t="s">
        <v>145</v>
      </c>
      <c r="B30" s="36" t="s">
        <v>147</v>
      </c>
      <c r="C30" s="38">
        <v>0</v>
      </c>
      <c r="D30" s="38">
        <v>763657.76</v>
      </c>
      <c r="E30" s="72">
        <v>0</v>
      </c>
      <c r="F30" s="29"/>
    </row>
    <row r="31" spans="1:8" ht="36.6" hidden="1" x14ac:dyDescent="0.3">
      <c r="A31" s="60" t="s">
        <v>146</v>
      </c>
      <c r="B31" s="36" t="s">
        <v>134</v>
      </c>
      <c r="C31" s="38">
        <v>0</v>
      </c>
      <c r="D31" s="38">
        <v>7872.2</v>
      </c>
      <c r="E31" s="72">
        <v>0</v>
      </c>
      <c r="F31" s="29"/>
    </row>
    <row r="32" spans="1:8" hidden="1" x14ac:dyDescent="0.3">
      <c r="A32" s="60" t="s">
        <v>20</v>
      </c>
      <c r="B32" s="36" t="s">
        <v>54</v>
      </c>
      <c r="C32" s="38">
        <v>1276000</v>
      </c>
      <c r="D32" s="38">
        <v>2344811.4700000002</v>
      </c>
      <c r="E32" s="72">
        <f t="shared" si="0"/>
        <v>183.76265438871476</v>
      </c>
      <c r="F32" s="29"/>
    </row>
    <row r="33" spans="1:6" hidden="1" x14ac:dyDescent="0.3">
      <c r="A33" s="60" t="s">
        <v>21</v>
      </c>
      <c r="B33" s="36" t="s">
        <v>55</v>
      </c>
      <c r="C33" s="38">
        <v>688000</v>
      </c>
      <c r="D33" s="38">
        <v>1668834.87</v>
      </c>
      <c r="E33" s="72">
        <f t="shared" si="0"/>
        <v>242.56320784883721</v>
      </c>
      <c r="F33" s="29"/>
    </row>
    <row r="34" spans="1:6" ht="24.6" hidden="1" x14ac:dyDescent="0.3">
      <c r="A34" s="60" t="s">
        <v>22</v>
      </c>
      <c r="B34" s="36" t="s">
        <v>56</v>
      </c>
      <c r="C34" s="38">
        <v>688000</v>
      </c>
      <c r="D34" s="38">
        <v>1668834.87</v>
      </c>
      <c r="E34" s="72">
        <f t="shared" si="0"/>
        <v>242.56320784883721</v>
      </c>
      <c r="F34" s="29"/>
    </row>
    <row r="35" spans="1:6" hidden="1" x14ac:dyDescent="0.3">
      <c r="A35" s="60" t="s">
        <v>23</v>
      </c>
      <c r="B35" s="36" t="s">
        <v>57</v>
      </c>
      <c r="C35" s="38">
        <v>588000</v>
      </c>
      <c r="D35" s="38">
        <v>675976.6</v>
      </c>
      <c r="E35" s="72">
        <f t="shared" si="0"/>
        <v>114.96200680272108</v>
      </c>
      <c r="F35" s="29"/>
    </row>
    <row r="36" spans="1:6" ht="25.95" hidden="1" customHeight="1" x14ac:dyDescent="0.3">
      <c r="A36" s="60" t="s">
        <v>24</v>
      </c>
      <c r="B36" s="36" t="s">
        <v>58</v>
      </c>
      <c r="C36" s="38">
        <v>588000</v>
      </c>
      <c r="D36" s="38">
        <v>675976.6</v>
      </c>
      <c r="E36" s="72">
        <f t="shared" si="0"/>
        <v>114.96200680272108</v>
      </c>
      <c r="F36" s="29"/>
    </row>
    <row r="37" spans="1:6" ht="55.2" hidden="1" customHeight="1" x14ac:dyDescent="0.3">
      <c r="A37" s="39" t="s">
        <v>135</v>
      </c>
      <c r="B37" s="42" t="s">
        <v>137</v>
      </c>
      <c r="C37" s="38">
        <v>0</v>
      </c>
      <c r="D37" s="38">
        <v>668213.24</v>
      </c>
      <c r="E37" s="72">
        <v>0</v>
      </c>
      <c r="F37" s="29"/>
    </row>
    <row r="38" spans="1:6" ht="40.950000000000003" hidden="1" customHeight="1" x14ac:dyDescent="0.3">
      <c r="A38" s="39" t="s">
        <v>136</v>
      </c>
      <c r="B38" s="42" t="s">
        <v>138</v>
      </c>
      <c r="C38" s="38">
        <v>0</v>
      </c>
      <c r="D38" s="38">
        <v>7763.36</v>
      </c>
      <c r="E38" s="72">
        <v>0</v>
      </c>
      <c r="F38" s="29"/>
    </row>
    <row r="39" spans="1:6" ht="18" customHeight="1" x14ac:dyDescent="0.3">
      <c r="A39" s="60" t="s">
        <v>8</v>
      </c>
      <c r="B39" s="36" t="s">
        <v>105</v>
      </c>
      <c r="C39" s="38">
        <f>C40</f>
        <v>4220766</v>
      </c>
      <c r="D39" s="38">
        <f>D40</f>
        <v>4220766</v>
      </c>
      <c r="E39" s="72">
        <f t="shared" ref="E39:E46" si="1">D39/C39*100</f>
        <v>100</v>
      </c>
      <c r="F39" s="29"/>
    </row>
    <row r="40" spans="1:6" ht="27.6" customHeight="1" x14ac:dyDescent="0.3">
      <c r="A40" s="39" t="s">
        <v>106</v>
      </c>
      <c r="B40" s="36" t="s">
        <v>107</v>
      </c>
      <c r="C40" s="38">
        <f>C41+C44</f>
        <v>4220766</v>
      </c>
      <c r="D40" s="38">
        <f>D41+D44</f>
        <v>4220766</v>
      </c>
      <c r="E40" s="72">
        <f t="shared" si="1"/>
        <v>100</v>
      </c>
      <c r="F40" s="29"/>
    </row>
    <row r="41" spans="1:6" ht="19.2" hidden="1" customHeight="1" x14ac:dyDescent="0.3">
      <c r="A41" s="39" t="s">
        <v>110</v>
      </c>
      <c r="B41" s="36" t="s">
        <v>111</v>
      </c>
      <c r="C41" s="38">
        <v>3480000</v>
      </c>
      <c r="D41" s="38">
        <v>3480000</v>
      </c>
      <c r="E41" s="72">
        <f t="shared" si="1"/>
        <v>100</v>
      </c>
      <c r="F41" s="29"/>
    </row>
    <row r="42" spans="1:6" ht="24.6" hidden="1" customHeight="1" x14ac:dyDescent="0.3">
      <c r="A42" s="39" t="s">
        <v>112</v>
      </c>
      <c r="B42" s="36" t="s">
        <v>115</v>
      </c>
      <c r="C42" s="38">
        <v>3480000</v>
      </c>
      <c r="D42" s="38">
        <v>3480000</v>
      </c>
      <c r="E42" s="72">
        <f t="shared" si="1"/>
        <v>100</v>
      </c>
      <c r="F42" s="29"/>
    </row>
    <row r="43" spans="1:6" ht="30.6" hidden="1" customHeight="1" x14ac:dyDescent="0.3">
      <c r="A43" s="39" t="s">
        <v>114</v>
      </c>
      <c r="B43" s="36" t="s">
        <v>113</v>
      </c>
      <c r="C43" s="38">
        <v>3480000</v>
      </c>
      <c r="D43" s="38">
        <v>3480000</v>
      </c>
      <c r="E43" s="72">
        <f t="shared" si="1"/>
        <v>100</v>
      </c>
      <c r="F43" s="29"/>
    </row>
    <row r="44" spans="1:6" ht="21" hidden="1" customHeight="1" x14ac:dyDescent="0.3">
      <c r="A44" s="39" t="s">
        <v>116</v>
      </c>
      <c r="B44" s="36" t="s">
        <v>117</v>
      </c>
      <c r="C44" s="38">
        <v>740766</v>
      </c>
      <c r="D44" s="38">
        <v>740766</v>
      </c>
      <c r="E44" s="72">
        <f t="shared" si="1"/>
        <v>100</v>
      </c>
      <c r="F44" s="29"/>
    </row>
    <row r="45" spans="1:6" ht="22.95" hidden="1" customHeight="1" x14ac:dyDescent="0.3">
      <c r="A45" s="39" t="s">
        <v>180</v>
      </c>
      <c r="B45" s="36" t="s">
        <v>118</v>
      </c>
      <c r="C45" s="38">
        <v>740766</v>
      </c>
      <c r="D45" s="38">
        <v>740766</v>
      </c>
      <c r="E45" s="72">
        <f t="shared" si="1"/>
        <v>100</v>
      </c>
      <c r="F45" s="29"/>
    </row>
    <row r="46" spans="1:6" ht="25.2" hidden="1" customHeight="1" x14ac:dyDescent="0.3">
      <c r="A46" s="39" t="s">
        <v>181</v>
      </c>
      <c r="B46" s="36" t="s">
        <v>119</v>
      </c>
      <c r="C46" s="38">
        <v>740766</v>
      </c>
      <c r="D46" s="38">
        <v>740766</v>
      </c>
      <c r="E46" s="72">
        <f t="shared" si="1"/>
        <v>100</v>
      </c>
      <c r="F46" s="29"/>
    </row>
    <row r="47" spans="1:6" ht="25.95" customHeight="1" x14ac:dyDescent="0.3">
      <c r="A47" s="60" t="s">
        <v>129</v>
      </c>
      <c r="B47" s="36" t="s">
        <v>166</v>
      </c>
      <c r="C47" s="38">
        <v>480</v>
      </c>
      <c r="D47" s="38">
        <v>2000</v>
      </c>
      <c r="E47" s="72">
        <f t="shared" si="0"/>
        <v>416.66666666666669</v>
      </c>
      <c r="F47" s="29"/>
    </row>
    <row r="48" spans="1:6" ht="42.6" hidden="1" customHeight="1" x14ac:dyDescent="0.3">
      <c r="A48" s="39" t="s">
        <v>130</v>
      </c>
      <c r="B48" s="42" t="s">
        <v>165</v>
      </c>
      <c r="C48" s="38">
        <v>480</v>
      </c>
      <c r="D48" s="38">
        <v>2000</v>
      </c>
      <c r="E48" s="72">
        <f t="shared" si="0"/>
        <v>416.66666666666669</v>
      </c>
      <c r="F48" s="29"/>
    </row>
    <row r="49" spans="1:6" ht="49.95" hidden="1" customHeight="1" x14ac:dyDescent="0.3">
      <c r="A49" s="39" t="s">
        <v>131</v>
      </c>
      <c r="B49" s="42" t="s">
        <v>167</v>
      </c>
      <c r="C49" s="38">
        <v>480</v>
      </c>
      <c r="D49" s="38">
        <v>2000</v>
      </c>
      <c r="E49" s="72">
        <f t="shared" si="0"/>
        <v>416.66666666666669</v>
      </c>
      <c r="F49" s="29"/>
    </row>
    <row r="50" spans="1:6" ht="25.95" customHeight="1" x14ac:dyDescent="0.3">
      <c r="A50" s="60" t="s">
        <v>25</v>
      </c>
      <c r="B50" s="36" t="s">
        <v>168</v>
      </c>
      <c r="C50" s="38">
        <f>C51</f>
        <v>85900</v>
      </c>
      <c r="D50" s="38">
        <f>D51</f>
        <v>75506.539999999994</v>
      </c>
      <c r="E50" s="72">
        <f t="shared" si="0"/>
        <v>87.900512223515705</v>
      </c>
      <c r="F50" s="29"/>
    </row>
    <row r="51" spans="1:6" ht="59.4" hidden="1" customHeight="1" x14ac:dyDescent="0.3">
      <c r="A51" s="60" t="s">
        <v>148</v>
      </c>
      <c r="B51" s="36" t="s">
        <v>169</v>
      </c>
      <c r="C51" s="38">
        <v>85900</v>
      </c>
      <c r="D51" s="38">
        <v>75506.539999999994</v>
      </c>
      <c r="E51" s="72">
        <f t="shared" si="0"/>
        <v>87.900512223515705</v>
      </c>
      <c r="F51" s="29"/>
    </row>
    <row r="52" spans="1:6" ht="59.4" hidden="1" customHeight="1" x14ac:dyDescent="0.3">
      <c r="A52" s="60" t="s">
        <v>26</v>
      </c>
      <c r="B52" s="36" t="s">
        <v>170</v>
      </c>
      <c r="C52" s="38">
        <v>85900</v>
      </c>
      <c r="D52" s="38">
        <v>75506.539999999994</v>
      </c>
      <c r="E52" s="72">
        <f t="shared" si="0"/>
        <v>87.900512223515705</v>
      </c>
      <c r="F52" s="29"/>
    </row>
    <row r="53" spans="1:6" ht="17.399999999999999" customHeight="1" x14ac:dyDescent="0.3">
      <c r="A53" s="60" t="s">
        <v>120</v>
      </c>
      <c r="B53" s="36" t="s">
        <v>149</v>
      </c>
      <c r="C53" s="38">
        <f>C54+C64+C67+C61</f>
        <v>5082785.8100000005</v>
      </c>
      <c r="D53" s="38">
        <f>D54+D64+D67+D61</f>
        <v>4824644.4100000011</v>
      </c>
      <c r="E53" s="72">
        <f>D53/C53*100</f>
        <v>94.921261496163666</v>
      </c>
      <c r="F53" s="29"/>
    </row>
    <row r="54" spans="1:6" ht="24" customHeight="1" x14ac:dyDescent="0.3">
      <c r="A54" s="60" t="s">
        <v>121</v>
      </c>
      <c r="B54" s="36" t="s">
        <v>150</v>
      </c>
      <c r="C54" s="38">
        <f>C55+C56+C57+C58+C59+C60</f>
        <v>4843271.03</v>
      </c>
      <c r="D54" s="38">
        <f>D55+D56+D57+D58+D59+D60</f>
        <v>4585218.6300000008</v>
      </c>
      <c r="E54" s="72">
        <f t="shared" si="0"/>
        <v>94.671939720044961</v>
      </c>
      <c r="F54" s="29"/>
    </row>
    <row r="55" spans="1:6" ht="24" hidden="1" customHeight="1" x14ac:dyDescent="0.3">
      <c r="A55" s="60" t="s">
        <v>128</v>
      </c>
      <c r="B55" s="36" t="s">
        <v>151</v>
      </c>
      <c r="C55" s="38">
        <v>3257300</v>
      </c>
      <c r="D55" s="38">
        <v>2999291.62</v>
      </c>
      <c r="E55" s="72">
        <f t="shared" si="0"/>
        <v>92.07907223774292</v>
      </c>
      <c r="F55" s="29"/>
    </row>
    <row r="56" spans="1:6" ht="24" hidden="1" customHeight="1" x14ac:dyDescent="0.3">
      <c r="A56" s="60" t="s">
        <v>182</v>
      </c>
      <c r="B56" s="36" t="s">
        <v>152</v>
      </c>
      <c r="C56" s="38">
        <v>1315531.03</v>
      </c>
      <c r="D56" s="38">
        <v>1315531.03</v>
      </c>
      <c r="E56" s="72">
        <f t="shared" si="0"/>
        <v>100</v>
      </c>
      <c r="F56" s="29"/>
    </row>
    <row r="57" spans="1:6" ht="46.95" hidden="1" customHeight="1" x14ac:dyDescent="0.3">
      <c r="A57" s="60" t="s">
        <v>108</v>
      </c>
      <c r="B57" s="36" t="s">
        <v>153</v>
      </c>
      <c r="C57" s="38">
        <v>193200</v>
      </c>
      <c r="D57" s="38">
        <v>193200</v>
      </c>
      <c r="E57" s="72">
        <f t="shared" si="0"/>
        <v>100</v>
      </c>
      <c r="F57" s="29"/>
    </row>
    <row r="58" spans="1:6" s="4" customFormat="1" ht="62.4" hidden="1" customHeight="1" x14ac:dyDescent="0.3">
      <c r="A58" s="43" t="s">
        <v>27</v>
      </c>
      <c r="B58" s="40" t="s">
        <v>154</v>
      </c>
      <c r="C58" s="41">
        <v>150</v>
      </c>
      <c r="D58" s="41">
        <v>150</v>
      </c>
      <c r="E58" s="73">
        <f t="shared" si="0"/>
        <v>100</v>
      </c>
      <c r="F58" s="44"/>
    </row>
    <row r="59" spans="1:6" s="4" customFormat="1" ht="62.4" hidden="1" customHeight="1" x14ac:dyDescent="0.3">
      <c r="A59" s="43" t="s">
        <v>183</v>
      </c>
      <c r="B59" s="40" t="s">
        <v>155</v>
      </c>
      <c r="C59" s="41">
        <v>34590</v>
      </c>
      <c r="D59" s="41">
        <v>34590</v>
      </c>
      <c r="E59" s="73">
        <f t="shared" si="0"/>
        <v>100</v>
      </c>
      <c r="F59" s="44"/>
    </row>
    <row r="60" spans="1:6" s="4" customFormat="1" ht="62.4" hidden="1" customHeight="1" x14ac:dyDescent="0.3">
      <c r="A60" s="43" t="s">
        <v>126</v>
      </c>
      <c r="B60" s="40" t="s">
        <v>164</v>
      </c>
      <c r="C60" s="41">
        <v>42500</v>
      </c>
      <c r="D60" s="41">
        <v>42455.98</v>
      </c>
      <c r="E60" s="73">
        <f t="shared" si="0"/>
        <v>99.896423529411777</v>
      </c>
      <c r="F60" s="44"/>
    </row>
    <row r="61" spans="1:6" s="4" customFormat="1" ht="24" customHeight="1" x14ac:dyDescent="0.3">
      <c r="A61" s="43" t="s">
        <v>127</v>
      </c>
      <c r="B61" s="40" t="s">
        <v>163</v>
      </c>
      <c r="C61" s="41">
        <f>C62</f>
        <v>60447.87</v>
      </c>
      <c r="D61" s="41">
        <f>D62</f>
        <v>60447.87</v>
      </c>
      <c r="E61" s="73">
        <f t="shared" si="0"/>
        <v>100</v>
      </c>
      <c r="F61" s="44"/>
    </row>
    <row r="62" spans="1:6" s="4" customFormat="1" ht="21.6" hidden="1" customHeight="1" x14ac:dyDescent="0.3">
      <c r="A62" s="43" t="s">
        <v>184</v>
      </c>
      <c r="B62" s="40" t="s">
        <v>162</v>
      </c>
      <c r="C62" s="41">
        <v>60447.87</v>
      </c>
      <c r="D62" s="41">
        <v>60447.87</v>
      </c>
      <c r="E62" s="73">
        <f t="shared" si="0"/>
        <v>100</v>
      </c>
      <c r="F62" s="44"/>
    </row>
    <row r="63" spans="1:6" s="4" customFormat="1" ht="51.6" hidden="1" customHeight="1" x14ac:dyDescent="0.3">
      <c r="A63" s="43" t="s">
        <v>185</v>
      </c>
      <c r="B63" s="40" t="s">
        <v>161</v>
      </c>
      <c r="C63" s="41">
        <v>60447.87</v>
      </c>
      <c r="D63" s="41">
        <v>60447.87</v>
      </c>
      <c r="E63" s="73">
        <f t="shared" si="0"/>
        <v>100</v>
      </c>
      <c r="F63" s="44"/>
    </row>
    <row r="64" spans="1:6" x14ac:dyDescent="0.3">
      <c r="A64" s="60" t="s">
        <v>109</v>
      </c>
      <c r="B64" s="36" t="s">
        <v>160</v>
      </c>
      <c r="C64" s="38">
        <f>C65</f>
        <v>179066.91</v>
      </c>
      <c r="D64" s="38">
        <f>D65</f>
        <v>179066.91</v>
      </c>
      <c r="E64" s="72">
        <f t="shared" si="0"/>
        <v>100</v>
      </c>
      <c r="F64" s="29"/>
    </row>
    <row r="65" spans="1:6" ht="37.200000000000003" hidden="1" customHeight="1" x14ac:dyDescent="0.3">
      <c r="A65" s="39" t="s">
        <v>171</v>
      </c>
      <c r="B65" s="36" t="s">
        <v>172</v>
      </c>
      <c r="C65" s="38">
        <v>179066.91</v>
      </c>
      <c r="D65" s="38">
        <v>179066.91</v>
      </c>
      <c r="E65" s="72">
        <f t="shared" si="0"/>
        <v>100</v>
      </c>
      <c r="F65" s="29"/>
    </row>
    <row r="66" spans="1:6" ht="36.6" hidden="1" x14ac:dyDescent="0.3">
      <c r="A66" s="39" t="s">
        <v>186</v>
      </c>
      <c r="B66" s="36" t="s">
        <v>159</v>
      </c>
      <c r="C66" s="38">
        <v>179066.91</v>
      </c>
      <c r="D66" s="38">
        <v>179066.91</v>
      </c>
      <c r="E66" s="72">
        <f t="shared" si="0"/>
        <v>100</v>
      </c>
      <c r="F66" s="29"/>
    </row>
    <row r="67" spans="1:6" ht="36.6" x14ac:dyDescent="0.3">
      <c r="A67" s="46" t="s">
        <v>122</v>
      </c>
      <c r="B67" s="47" t="s">
        <v>158</v>
      </c>
      <c r="C67" s="101">
        <v>0</v>
      </c>
      <c r="D67" s="101">
        <f>D68</f>
        <v>-89</v>
      </c>
      <c r="E67" s="102">
        <v>0</v>
      </c>
      <c r="F67" s="45"/>
    </row>
    <row r="68" spans="1:6" ht="36.6" hidden="1" x14ac:dyDescent="0.3">
      <c r="A68" s="46" t="s">
        <v>123</v>
      </c>
      <c r="B68" s="47" t="s">
        <v>157</v>
      </c>
      <c r="C68" s="48">
        <v>0</v>
      </c>
      <c r="D68" s="48">
        <v>-89</v>
      </c>
      <c r="E68" s="74">
        <v>0</v>
      </c>
      <c r="F68" s="45"/>
    </row>
    <row r="69" spans="1:6" ht="36.6" hidden="1" x14ac:dyDescent="0.3">
      <c r="A69" s="46" t="s">
        <v>123</v>
      </c>
      <c r="B69" s="47" t="s">
        <v>156</v>
      </c>
      <c r="C69" s="48">
        <v>0</v>
      </c>
      <c r="D69" s="48">
        <v>-89</v>
      </c>
      <c r="E69" s="74">
        <v>0</v>
      </c>
      <c r="F69" s="45"/>
    </row>
    <row r="70" spans="1:6" x14ac:dyDescent="0.3">
      <c r="A70" s="49"/>
      <c r="B70" s="49"/>
      <c r="C70" s="49"/>
      <c r="D70" s="49"/>
      <c r="E70" s="75"/>
      <c r="F70" s="49"/>
    </row>
    <row r="71" spans="1:6" ht="15.6" x14ac:dyDescent="0.3">
      <c r="A71" s="49"/>
      <c r="B71" s="59" t="s">
        <v>188</v>
      </c>
      <c r="C71" s="49"/>
      <c r="D71" s="49"/>
      <c r="E71" s="75"/>
      <c r="F71" s="49"/>
    </row>
    <row r="72" spans="1:6" x14ac:dyDescent="0.3">
      <c r="A72" s="49"/>
      <c r="B72" s="49"/>
      <c r="C72" s="49"/>
      <c r="D72" s="49"/>
      <c r="E72" s="75"/>
      <c r="F72" s="49"/>
    </row>
    <row r="73" spans="1:6" x14ac:dyDescent="0.3">
      <c r="A73" s="88" t="s">
        <v>0</v>
      </c>
      <c r="B73" s="88" t="s">
        <v>68</v>
      </c>
      <c r="C73" s="90" t="s">
        <v>2</v>
      </c>
      <c r="D73" s="90" t="s">
        <v>3</v>
      </c>
      <c r="E73" s="86" t="s">
        <v>191</v>
      </c>
      <c r="F73" s="49"/>
    </row>
    <row r="74" spans="1:6" x14ac:dyDescent="0.3">
      <c r="A74" s="89"/>
      <c r="B74" s="89"/>
      <c r="C74" s="91"/>
      <c r="D74" s="91"/>
      <c r="E74" s="87"/>
      <c r="F74" s="49"/>
    </row>
    <row r="75" spans="1:6" x14ac:dyDescent="0.3">
      <c r="A75" s="89"/>
      <c r="B75" s="89"/>
      <c r="C75" s="91"/>
      <c r="D75" s="91"/>
      <c r="E75" s="87"/>
      <c r="F75" s="49"/>
    </row>
    <row r="76" spans="1:6" x14ac:dyDescent="0.3">
      <c r="A76" s="50">
        <v>1</v>
      </c>
      <c r="B76" s="51">
        <v>2</v>
      </c>
      <c r="C76" s="52" t="s">
        <v>178</v>
      </c>
      <c r="D76" s="52" t="s">
        <v>4</v>
      </c>
      <c r="E76" s="76" t="s">
        <v>5</v>
      </c>
      <c r="F76" s="49"/>
    </row>
    <row r="77" spans="1:6" x14ac:dyDescent="0.3">
      <c r="A77" s="16" t="s">
        <v>28</v>
      </c>
      <c r="B77" s="17" t="s">
        <v>7</v>
      </c>
      <c r="C77" s="53">
        <f>C78+C83+C85+C87+C89+C94+C92</f>
        <v>14065261.419999998</v>
      </c>
      <c r="D77" s="53">
        <f>D78+D83+D85+D87+D89+D94+D92</f>
        <v>13510073.770000001</v>
      </c>
      <c r="E77" s="77">
        <f>D77/C77*100</f>
        <v>96.052774040797047</v>
      </c>
      <c r="F77" s="49"/>
    </row>
    <row r="78" spans="1:6" x14ac:dyDescent="0.3">
      <c r="A78" s="19" t="s">
        <v>69</v>
      </c>
      <c r="B78" s="20" t="s">
        <v>70</v>
      </c>
      <c r="C78" s="21">
        <f>C79+C80+C82+C81</f>
        <v>2376388</v>
      </c>
      <c r="D78" s="21">
        <f>D79+D80+D82+D81</f>
        <v>2164567.11</v>
      </c>
      <c r="E78" s="77">
        <f t="shared" ref="E78:E85" si="2">D78/C78*100</f>
        <v>91.086434959274314</v>
      </c>
      <c r="F78" s="49"/>
    </row>
    <row r="79" spans="1:6" x14ac:dyDescent="0.3">
      <c r="A79" s="54" t="s">
        <v>29</v>
      </c>
      <c r="B79" s="55" t="s">
        <v>71</v>
      </c>
      <c r="C79" s="56">
        <v>268654.93</v>
      </c>
      <c r="D79" s="56">
        <v>268654.93</v>
      </c>
      <c r="E79" s="78">
        <f t="shared" si="2"/>
        <v>100</v>
      </c>
      <c r="F79" s="49"/>
    </row>
    <row r="80" spans="1:6" ht="36.6" x14ac:dyDescent="0.3">
      <c r="A80" s="54" t="s">
        <v>30</v>
      </c>
      <c r="B80" s="55" t="s">
        <v>72</v>
      </c>
      <c r="C80" s="56">
        <v>2097583.0699999998</v>
      </c>
      <c r="D80" s="56">
        <v>1895762.18</v>
      </c>
      <c r="E80" s="78">
        <f t="shared" si="2"/>
        <v>90.378407754787986</v>
      </c>
      <c r="F80" s="49"/>
    </row>
    <row r="81" spans="1:6" x14ac:dyDescent="0.3">
      <c r="A81" s="54" t="s">
        <v>125</v>
      </c>
      <c r="B81" s="55" t="s">
        <v>124</v>
      </c>
      <c r="C81" s="56">
        <v>10000</v>
      </c>
      <c r="D81" s="56">
        <v>0</v>
      </c>
      <c r="E81" s="78">
        <f t="shared" si="2"/>
        <v>0</v>
      </c>
      <c r="F81" s="49"/>
    </row>
    <row r="82" spans="1:6" x14ac:dyDescent="0.3">
      <c r="A82" s="54" t="s">
        <v>73</v>
      </c>
      <c r="B82" s="55" t="s">
        <v>74</v>
      </c>
      <c r="C82" s="56">
        <v>150</v>
      </c>
      <c r="D82" s="56">
        <v>150</v>
      </c>
      <c r="E82" s="78">
        <f t="shared" si="2"/>
        <v>100</v>
      </c>
      <c r="F82" s="49"/>
    </row>
    <row r="83" spans="1:6" x14ac:dyDescent="0.3">
      <c r="A83" s="22" t="s">
        <v>75</v>
      </c>
      <c r="B83" s="23" t="s">
        <v>76</v>
      </c>
      <c r="C83" s="24">
        <f>C84</f>
        <v>193200</v>
      </c>
      <c r="D83" s="24">
        <f>D84</f>
        <v>193200</v>
      </c>
      <c r="E83" s="79">
        <f>E84</f>
        <v>100</v>
      </c>
      <c r="F83" s="49"/>
    </row>
    <row r="84" spans="1:6" x14ac:dyDescent="0.3">
      <c r="A84" s="54" t="s">
        <v>77</v>
      </c>
      <c r="B84" s="55" t="s">
        <v>78</v>
      </c>
      <c r="C84" s="56">
        <v>193200</v>
      </c>
      <c r="D84" s="56">
        <v>193200</v>
      </c>
      <c r="E84" s="78">
        <f t="shared" si="2"/>
        <v>100</v>
      </c>
      <c r="F84" s="49"/>
    </row>
    <row r="85" spans="1:6" ht="24" x14ac:dyDescent="0.3">
      <c r="A85" s="22" t="s">
        <v>80</v>
      </c>
      <c r="B85" s="23" t="s">
        <v>79</v>
      </c>
      <c r="C85" s="24">
        <f>C86</f>
        <v>202190.34</v>
      </c>
      <c r="D85" s="24">
        <f>D86</f>
        <v>194771.46</v>
      </c>
      <c r="E85" s="77">
        <f t="shared" si="2"/>
        <v>96.330744584533562</v>
      </c>
      <c r="F85" s="49"/>
    </row>
    <row r="86" spans="1:6" x14ac:dyDescent="0.3">
      <c r="A86" s="54" t="s">
        <v>81</v>
      </c>
      <c r="B86" s="55" t="s">
        <v>82</v>
      </c>
      <c r="C86" s="56">
        <v>202190.34</v>
      </c>
      <c r="D86" s="56">
        <v>194771.46</v>
      </c>
      <c r="E86" s="78">
        <f>D86/C86*100</f>
        <v>96.330744584533562</v>
      </c>
      <c r="F86" s="49"/>
    </row>
    <row r="87" spans="1:6" x14ac:dyDescent="0.3">
      <c r="A87" s="22" t="s">
        <v>83</v>
      </c>
      <c r="B87" s="23" t="s">
        <v>84</v>
      </c>
      <c r="C87" s="24">
        <f>C88</f>
        <v>495403.01</v>
      </c>
      <c r="D87" s="24">
        <f>D88</f>
        <v>493794.45</v>
      </c>
      <c r="E87" s="80">
        <f t="shared" ref="E87:E95" si="3">D87/C87*100</f>
        <v>99.675302739884444</v>
      </c>
      <c r="F87" s="49"/>
    </row>
    <row r="88" spans="1:6" x14ac:dyDescent="0.3">
      <c r="A88" s="54" t="s">
        <v>85</v>
      </c>
      <c r="B88" s="55" t="s">
        <v>86</v>
      </c>
      <c r="C88" s="56">
        <v>495403.01</v>
      </c>
      <c r="D88" s="56">
        <v>493794.45</v>
      </c>
      <c r="E88" s="81">
        <f t="shared" si="3"/>
        <v>99.675302739884444</v>
      </c>
      <c r="F88" s="49"/>
    </row>
    <row r="89" spans="1:6" x14ac:dyDescent="0.3">
      <c r="A89" s="22" t="s">
        <v>87</v>
      </c>
      <c r="B89" s="23" t="s">
        <v>88</v>
      </c>
      <c r="C89" s="24">
        <f>C90+C91</f>
        <v>6603755.71</v>
      </c>
      <c r="D89" s="24">
        <f>D90+D91</f>
        <v>6270113.3500000006</v>
      </c>
      <c r="E89" s="80">
        <f t="shared" si="3"/>
        <v>94.947687730259801</v>
      </c>
      <c r="F89" s="49"/>
    </row>
    <row r="90" spans="1:6" x14ac:dyDescent="0.3">
      <c r="A90" s="54" t="s">
        <v>89</v>
      </c>
      <c r="B90" s="55" t="s">
        <v>91</v>
      </c>
      <c r="C90" s="56">
        <v>18476.88</v>
      </c>
      <c r="D90" s="56">
        <v>18063.400000000001</v>
      </c>
      <c r="E90" s="81">
        <f t="shared" si="3"/>
        <v>97.762176298162899</v>
      </c>
      <c r="F90" s="49"/>
    </row>
    <row r="91" spans="1:6" x14ac:dyDescent="0.3">
      <c r="A91" s="54" t="s">
        <v>90</v>
      </c>
      <c r="B91" s="55" t="s">
        <v>92</v>
      </c>
      <c r="C91" s="56">
        <v>6585278.8300000001</v>
      </c>
      <c r="D91" s="56">
        <v>6252049.9500000002</v>
      </c>
      <c r="E91" s="81">
        <f t="shared" si="3"/>
        <v>94.939790878983928</v>
      </c>
      <c r="F91" s="49"/>
    </row>
    <row r="92" spans="1:6" x14ac:dyDescent="0.3">
      <c r="A92" s="22" t="s">
        <v>140</v>
      </c>
      <c r="B92" s="23" t="s">
        <v>141</v>
      </c>
      <c r="C92" s="24">
        <f>C93</f>
        <v>61038.36</v>
      </c>
      <c r="D92" s="24">
        <f>D93</f>
        <v>60341.4</v>
      </c>
      <c r="E92" s="80">
        <f t="shared" si="3"/>
        <v>98.858160671420407</v>
      </c>
      <c r="F92" s="49"/>
    </row>
    <row r="93" spans="1:6" x14ac:dyDescent="0.3">
      <c r="A93" s="54" t="s">
        <v>142</v>
      </c>
      <c r="B93" s="55" t="s">
        <v>143</v>
      </c>
      <c r="C93" s="56">
        <v>61038.36</v>
      </c>
      <c r="D93" s="56">
        <v>60341.4</v>
      </c>
      <c r="E93" s="81">
        <f t="shared" si="3"/>
        <v>98.858160671420407</v>
      </c>
      <c r="F93" s="49"/>
    </row>
    <row r="94" spans="1:6" ht="46.8" x14ac:dyDescent="0.3">
      <c r="A94" s="22" t="s">
        <v>93</v>
      </c>
      <c r="B94" s="23" t="s">
        <v>94</v>
      </c>
      <c r="C94" s="24">
        <v>4133286</v>
      </c>
      <c r="D94" s="24">
        <v>4133286</v>
      </c>
      <c r="E94" s="80">
        <f t="shared" si="3"/>
        <v>100</v>
      </c>
      <c r="F94" s="49"/>
    </row>
    <row r="95" spans="1:6" x14ac:dyDescent="0.3">
      <c r="A95" s="54" t="s">
        <v>95</v>
      </c>
      <c r="B95" s="55" t="s">
        <v>96</v>
      </c>
      <c r="C95" s="56">
        <v>4133286</v>
      </c>
      <c r="D95" s="56">
        <v>4133286</v>
      </c>
      <c r="E95" s="81">
        <f t="shared" si="3"/>
        <v>100</v>
      </c>
      <c r="F95" s="49"/>
    </row>
    <row r="96" spans="1:6" x14ac:dyDescent="0.3">
      <c r="A96" s="49"/>
      <c r="B96" s="49"/>
      <c r="C96" s="49"/>
      <c r="D96" s="49"/>
      <c r="E96" s="75"/>
      <c r="F96" s="49"/>
    </row>
    <row r="97" spans="1:6" ht="15.6" x14ac:dyDescent="0.3">
      <c r="A97" s="98" t="s">
        <v>189</v>
      </c>
      <c r="B97" s="98"/>
      <c r="C97" s="98"/>
      <c r="D97" s="98"/>
      <c r="E97" s="98"/>
      <c r="F97" s="98"/>
    </row>
    <row r="98" spans="1:6" x14ac:dyDescent="0.3">
      <c r="A98" s="49"/>
      <c r="B98" s="49"/>
      <c r="C98" s="49"/>
      <c r="D98" s="49"/>
      <c r="E98" s="75"/>
      <c r="F98" s="49"/>
    </row>
    <row r="99" spans="1:6" x14ac:dyDescent="0.3">
      <c r="A99" s="88" t="s">
        <v>0</v>
      </c>
      <c r="B99" s="88" t="s">
        <v>60</v>
      </c>
      <c r="C99" s="88" t="s">
        <v>2</v>
      </c>
      <c r="D99" s="88" t="s">
        <v>3</v>
      </c>
      <c r="E99" s="86" t="s">
        <v>191</v>
      </c>
      <c r="F99" s="49"/>
    </row>
    <row r="100" spans="1:6" ht="25.8" customHeight="1" x14ac:dyDescent="0.3">
      <c r="A100" s="89"/>
      <c r="B100" s="89"/>
      <c r="C100" s="89"/>
      <c r="D100" s="89"/>
      <c r="E100" s="87"/>
      <c r="F100" s="49"/>
    </row>
    <row r="101" spans="1:6" x14ac:dyDescent="0.3">
      <c r="A101" s="50">
        <v>1</v>
      </c>
      <c r="B101" s="51">
        <v>2</v>
      </c>
      <c r="C101" s="51">
        <v>3</v>
      </c>
      <c r="D101" s="52" t="s">
        <v>4</v>
      </c>
      <c r="E101" s="76" t="s">
        <v>5</v>
      </c>
      <c r="F101" s="49"/>
    </row>
    <row r="102" spans="1:6" x14ac:dyDescent="0.3">
      <c r="A102" s="57" t="s">
        <v>31</v>
      </c>
      <c r="B102" s="58" t="s">
        <v>7</v>
      </c>
      <c r="C102" s="53">
        <v>2025989.61</v>
      </c>
      <c r="D102" s="53">
        <v>622604.69999999995</v>
      </c>
      <c r="E102" s="77">
        <f>D102/C102*100</f>
        <v>30.730893037501804</v>
      </c>
      <c r="F102" s="49"/>
    </row>
    <row r="103" spans="1:6" hidden="1" x14ac:dyDescent="0.3">
      <c r="A103" s="8" t="s">
        <v>179</v>
      </c>
      <c r="B103" s="9" t="s">
        <v>61</v>
      </c>
      <c r="C103" s="10" t="s">
        <v>99</v>
      </c>
      <c r="D103" s="10" t="s">
        <v>99</v>
      </c>
      <c r="E103" s="82" t="s">
        <v>99</v>
      </c>
    </row>
    <row r="104" spans="1:6" hidden="1" x14ac:dyDescent="0.3">
      <c r="A104" s="11" t="s">
        <v>32</v>
      </c>
      <c r="B104" s="9" t="s">
        <v>61</v>
      </c>
      <c r="C104" s="7">
        <v>2025989.61</v>
      </c>
      <c r="D104" s="7">
        <v>622604.69999999995</v>
      </c>
      <c r="E104" s="83">
        <f t="shared" ref="E104:E112" si="4">D104/C104*100</f>
        <v>30.730893037501804</v>
      </c>
    </row>
    <row r="105" spans="1:6" hidden="1" x14ac:dyDescent="0.3">
      <c r="A105" s="13" t="s">
        <v>100</v>
      </c>
      <c r="B105" s="9" t="s">
        <v>33</v>
      </c>
      <c r="C105" s="12">
        <v>-12039271.810000001</v>
      </c>
      <c r="D105" s="12">
        <f>D106</f>
        <v>-12887469.07</v>
      </c>
      <c r="E105" s="83">
        <f t="shared" si="4"/>
        <v>107.04525384413594</v>
      </c>
    </row>
    <row r="106" spans="1:6" hidden="1" x14ac:dyDescent="0.3">
      <c r="A106" s="5" t="s">
        <v>34</v>
      </c>
      <c r="B106" s="9" t="s">
        <v>62</v>
      </c>
      <c r="C106" s="12">
        <v>-12039271.810000001</v>
      </c>
      <c r="D106" s="12">
        <f>D107</f>
        <v>-12887469.07</v>
      </c>
      <c r="E106" s="83">
        <f t="shared" si="4"/>
        <v>107.04525384413594</v>
      </c>
    </row>
    <row r="107" spans="1:6" hidden="1" x14ac:dyDescent="0.3">
      <c r="A107" s="5" t="s">
        <v>35</v>
      </c>
      <c r="B107" s="9" t="s">
        <v>63</v>
      </c>
      <c r="C107" s="12">
        <v>-12039271.810000001</v>
      </c>
      <c r="D107" s="12">
        <f>D108</f>
        <v>-12887469.07</v>
      </c>
      <c r="E107" s="83">
        <f t="shared" si="4"/>
        <v>107.04525384413594</v>
      </c>
    </row>
    <row r="108" spans="1:6" ht="21.6" hidden="1" x14ac:dyDescent="0.3">
      <c r="A108" s="5" t="s">
        <v>36</v>
      </c>
      <c r="B108" s="9" t="s">
        <v>64</v>
      </c>
      <c r="C108" s="12">
        <v>-12039271.810000001</v>
      </c>
      <c r="D108" s="12">
        <v>-12887469.07</v>
      </c>
      <c r="E108" s="83">
        <f t="shared" si="4"/>
        <v>107.04525384413594</v>
      </c>
    </row>
    <row r="109" spans="1:6" hidden="1" x14ac:dyDescent="0.3">
      <c r="A109" s="14" t="s">
        <v>37</v>
      </c>
      <c r="B109" s="9" t="s">
        <v>38</v>
      </c>
      <c r="C109" s="12">
        <v>14065261.42</v>
      </c>
      <c r="D109" s="12">
        <f>D110</f>
        <v>13510073.77</v>
      </c>
      <c r="E109" s="83">
        <f t="shared" si="4"/>
        <v>96.052774040797033</v>
      </c>
    </row>
    <row r="110" spans="1:6" hidden="1" x14ac:dyDescent="0.3">
      <c r="A110" s="5" t="s">
        <v>39</v>
      </c>
      <c r="B110" s="15" t="s">
        <v>65</v>
      </c>
      <c r="C110" s="12">
        <v>14065261.42</v>
      </c>
      <c r="D110" s="12">
        <f>D111</f>
        <v>13510073.77</v>
      </c>
      <c r="E110" s="83">
        <f t="shared" si="4"/>
        <v>96.052774040797033</v>
      </c>
    </row>
    <row r="111" spans="1:6" hidden="1" x14ac:dyDescent="0.3">
      <c r="A111" s="5" t="s">
        <v>40</v>
      </c>
      <c r="B111" s="15" t="s">
        <v>66</v>
      </c>
      <c r="C111" s="12">
        <v>14065261.42</v>
      </c>
      <c r="D111" s="12">
        <f>D112</f>
        <v>13510073.77</v>
      </c>
      <c r="E111" s="83">
        <f t="shared" si="4"/>
        <v>96.052774040797033</v>
      </c>
    </row>
    <row r="112" spans="1:6" ht="21.6" hidden="1" x14ac:dyDescent="0.3">
      <c r="A112" s="5" t="s">
        <v>41</v>
      </c>
      <c r="B112" s="15" t="s">
        <v>67</v>
      </c>
      <c r="C112" s="12">
        <v>14065261.42</v>
      </c>
      <c r="D112" s="12">
        <v>13510073.77</v>
      </c>
      <c r="E112" s="83">
        <f t="shared" si="4"/>
        <v>96.052774040797033</v>
      </c>
    </row>
    <row r="113" spans="1:5" x14ac:dyDescent="0.3">
      <c r="A113" s="61" t="s">
        <v>179</v>
      </c>
      <c r="B113" s="62" t="s">
        <v>61</v>
      </c>
      <c r="C113" s="64">
        <v>2025989.61</v>
      </c>
      <c r="D113" s="64">
        <v>622604.69999999995</v>
      </c>
      <c r="E113" s="78">
        <f>D113/C113*100</f>
        <v>30.730893037501804</v>
      </c>
    </row>
    <row r="114" spans="1:5" x14ac:dyDescent="0.3">
      <c r="A114" s="63" t="s">
        <v>32</v>
      </c>
      <c r="B114" s="62" t="s">
        <v>61</v>
      </c>
      <c r="C114" s="64">
        <v>2025989.61</v>
      </c>
      <c r="D114" s="64">
        <v>622604.69999999995</v>
      </c>
      <c r="E114" s="78">
        <f t="shared" ref="E114:E122" si="5">D114/C114*100</f>
        <v>30.730893037501804</v>
      </c>
    </row>
    <row r="115" spans="1:5" x14ac:dyDescent="0.3">
      <c r="A115" s="65" t="s">
        <v>100</v>
      </c>
      <c r="B115" s="62" t="s">
        <v>33</v>
      </c>
      <c r="C115" s="66">
        <v>-12039271.810000001</v>
      </c>
      <c r="D115" s="66">
        <f>D116</f>
        <v>-12887469.07</v>
      </c>
      <c r="E115" s="78">
        <f t="shared" si="5"/>
        <v>107.04525384413594</v>
      </c>
    </row>
    <row r="116" spans="1:5" hidden="1" x14ac:dyDescent="0.3">
      <c r="A116" s="54" t="s">
        <v>34</v>
      </c>
      <c r="B116" s="62" t="s">
        <v>62</v>
      </c>
      <c r="C116" s="66">
        <v>-12039271.810000001</v>
      </c>
      <c r="D116" s="66">
        <f>D117</f>
        <v>-12887469.07</v>
      </c>
      <c r="E116" s="78">
        <f t="shared" si="5"/>
        <v>107.04525384413594</v>
      </c>
    </row>
    <row r="117" spans="1:5" hidden="1" x14ac:dyDescent="0.3">
      <c r="A117" s="54" t="s">
        <v>35</v>
      </c>
      <c r="B117" s="62" t="s">
        <v>63</v>
      </c>
      <c r="C117" s="66">
        <v>-12039271.810000001</v>
      </c>
      <c r="D117" s="66">
        <f>D118</f>
        <v>-12887469.07</v>
      </c>
      <c r="E117" s="78">
        <f t="shared" si="5"/>
        <v>107.04525384413594</v>
      </c>
    </row>
    <row r="118" spans="1:5" ht="24.6" x14ac:dyDescent="0.3">
      <c r="A118" s="54" t="s">
        <v>36</v>
      </c>
      <c r="B118" s="62" t="s">
        <v>64</v>
      </c>
      <c r="C118" s="66">
        <v>-12039271.810000001</v>
      </c>
      <c r="D118" s="66">
        <v>-12887469.07</v>
      </c>
      <c r="E118" s="78">
        <f t="shared" si="5"/>
        <v>107.04525384413594</v>
      </c>
    </row>
    <row r="119" spans="1:5" x14ac:dyDescent="0.3">
      <c r="A119" s="65" t="s">
        <v>37</v>
      </c>
      <c r="B119" s="62" t="s">
        <v>38</v>
      </c>
      <c r="C119" s="66">
        <v>14065261.42</v>
      </c>
      <c r="D119" s="66">
        <f>D120</f>
        <v>13510073.77</v>
      </c>
      <c r="E119" s="78">
        <f t="shared" si="5"/>
        <v>96.052774040797033</v>
      </c>
    </row>
    <row r="120" spans="1:5" hidden="1" x14ac:dyDescent="0.3">
      <c r="A120" s="54" t="s">
        <v>39</v>
      </c>
      <c r="B120" s="67" t="s">
        <v>65</v>
      </c>
      <c r="C120" s="66">
        <v>14065261.42</v>
      </c>
      <c r="D120" s="66">
        <f>D121</f>
        <v>13510073.77</v>
      </c>
      <c r="E120" s="78">
        <f t="shared" si="5"/>
        <v>96.052774040797033</v>
      </c>
    </row>
    <row r="121" spans="1:5" hidden="1" x14ac:dyDescent="0.3">
      <c r="A121" s="54" t="s">
        <v>40</v>
      </c>
      <c r="B121" s="67" t="s">
        <v>66</v>
      </c>
      <c r="C121" s="66">
        <v>14065261.42</v>
      </c>
      <c r="D121" s="66">
        <f>D122</f>
        <v>13510073.77</v>
      </c>
      <c r="E121" s="78">
        <f t="shared" si="5"/>
        <v>96.052774040797033</v>
      </c>
    </row>
    <row r="122" spans="1:5" ht="24.6" x14ac:dyDescent="0.3">
      <c r="A122" s="54" t="s">
        <v>41</v>
      </c>
      <c r="B122" s="67" t="s">
        <v>67</v>
      </c>
      <c r="C122" s="66">
        <v>14065261.42</v>
      </c>
      <c r="D122" s="66">
        <v>13510073.77</v>
      </c>
      <c r="E122" s="78">
        <f t="shared" si="5"/>
        <v>96.052774040797033</v>
      </c>
    </row>
  </sheetData>
  <mergeCells count="18">
    <mergeCell ref="A99:A100"/>
    <mergeCell ref="B99:B100"/>
    <mergeCell ref="C99:C100"/>
    <mergeCell ref="D99:D100"/>
    <mergeCell ref="E99:E100"/>
    <mergeCell ref="A97:F97"/>
    <mergeCell ref="D1:E1"/>
    <mergeCell ref="A2:E2"/>
    <mergeCell ref="A6:A8"/>
    <mergeCell ref="B6:B8"/>
    <mergeCell ref="C6:C8"/>
    <mergeCell ref="D6:D8"/>
    <mergeCell ref="E6:E8"/>
    <mergeCell ref="A73:A75"/>
    <mergeCell ref="B73:B75"/>
    <mergeCell ref="C73:C75"/>
    <mergeCell ref="D73:D75"/>
    <mergeCell ref="E73:E75"/>
  </mergeCells>
  <pageMargins left="0.39374999999999999" right="0.39374999999999999" top="0.39374999999999999" bottom="0.39374999999999999" header="0.51180550000000002" footer="0.51180550000000002"/>
  <pageSetup paperSize="9" scale="7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BA555A0A-3FCD-451C-8F7B-EF7BE23BE13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НА ПУБЛИЧНЫЕ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PROKOFYEVA\1</dc:creator>
  <cp:lastModifiedBy>XTreme</cp:lastModifiedBy>
  <cp:lastPrinted>2020-12-04T06:29:01Z</cp:lastPrinted>
  <dcterms:created xsi:type="dcterms:W3CDTF">2020-02-23T07:03:45Z</dcterms:created>
  <dcterms:modified xsi:type="dcterms:W3CDTF">2020-12-15T11:28:27Z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SV_0503117M_20160101.xlsx</vt:lpwstr>
  </property>
  <property fmtid="{D5CDD505-2E9C-101B-9397-08002B2CF9AE}" pid="3" name="Название отчета">
    <vt:lpwstr>SV_0503117M_20160101.xlsx</vt:lpwstr>
  </property>
  <property fmtid="{D5CDD505-2E9C-101B-9397-08002B2CF9AE}" pid="4" name="Версия клиента">
    <vt:lpwstr>19.2.1.30585</vt:lpwstr>
  </property>
  <property fmtid="{D5CDD505-2E9C-101B-9397-08002B2CF9AE}" pid="5" name="Версия базы">
    <vt:lpwstr>18.2.0.248066824</vt:lpwstr>
  </property>
  <property fmtid="{D5CDD505-2E9C-101B-9397-08002B2CF9AE}" pid="6" name="Тип сервера">
    <vt:lpwstr>MSSQL</vt:lpwstr>
  </property>
  <property fmtid="{D5CDD505-2E9C-101B-9397-08002B2CF9AE}" pid="7" name="Сервер">
    <vt:lpwstr>172.20.0.5</vt:lpwstr>
  </property>
  <property fmtid="{D5CDD505-2E9C-101B-9397-08002B2CF9AE}" pid="8" name="База">
    <vt:lpwstr>svod_smart</vt:lpwstr>
  </property>
  <property fmtid="{D5CDD505-2E9C-101B-9397-08002B2CF9AE}" pid="9" name="Пользователь">
    <vt:lpwstr>m_11000_09</vt:lpwstr>
  </property>
  <property fmtid="{D5CDD505-2E9C-101B-9397-08002B2CF9AE}" pid="10" name="Шаблон">
    <vt:lpwstr>SV_0503117M_20160101.xlt</vt:lpwstr>
  </property>
  <property fmtid="{D5CDD505-2E9C-101B-9397-08002B2CF9AE}" pid="11" name="Локальная база">
    <vt:lpwstr>не используется</vt:lpwstr>
  </property>
</Properties>
</file>