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100" i="16" l="1"/>
  <c r="E109" i="16"/>
  <c r="D108" i="16"/>
  <c r="E108" i="16" s="1"/>
  <c r="D107" i="16"/>
  <c r="E107" i="16" s="1"/>
  <c r="E105" i="16"/>
  <c r="E104" i="16"/>
  <c r="D104" i="16"/>
  <c r="E103" i="16"/>
  <c r="D103" i="16"/>
  <c r="E102" i="16"/>
  <c r="D102" i="16"/>
  <c r="E101" i="16"/>
  <c r="D106" i="16" l="1"/>
  <c r="E106" i="16" s="1"/>
  <c r="E99" i="16" l="1"/>
  <c r="D98" i="16"/>
  <c r="E98" i="16" s="1"/>
  <c r="D97" i="16"/>
  <c r="E97" i="16" s="1"/>
  <c r="E95" i="16"/>
  <c r="D94" i="16"/>
  <c r="E94" i="16" s="1"/>
  <c r="E93" i="16"/>
  <c r="D93" i="16"/>
  <c r="E92" i="16"/>
  <c r="D92" i="16"/>
  <c r="E91" i="16"/>
  <c r="E89" i="16"/>
  <c r="E82" i="16"/>
  <c r="E81" i="16"/>
  <c r="E80" i="16"/>
  <c r="D79" i="16"/>
  <c r="C79" i="16"/>
  <c r="E79" i="16" s="1"/>
  <c r="E78" i="16"/>
  <c r="D77" i="16"/>
  <c r="C77" i="16"/>
  <c r="E76" i="16"/>
  <c r="D75" i="16"/>
  <c r="C75" i="16"/>
  <c r="E74" i="16"/>
  <c r="D73" i="16"/>
  <c r="C73" i="16"/>
  <c r="E73" i="16" s="1"/>
  <c r="E72" i="16"/>
  <c r="E71" i="16"/>
  <c r="D71" i="16"/>
  <c r="C71" i="16"/>
  <c r="E70" i="16"/>
  <c r="E69" i="16"/>
  <c r="E68" i="16"/>
  <c r="D67" i="16"/>
  <c r="C67" i="16"/>
  <c r="C66" i="16" s="1"/>
  <c r="D66" i="16"/>
  <c r="E66" i="16" s="1"/>
  <c r="D96" i="16" l="1"/>
  <c r="E96" i="16" s="1"/>
  <c r="E75" i="16"/>
  <c r="E77" i="16"/>
  <c r="E67" i="16"/>
  <c r="D58" i="16"/>
  <c r="D56" i="16"/>
  <c r="E55" i="16"/>
  <c r="E54" i="16"/>
  <c r="D53" i="16"/>
  <c r="C53" i="16"/>
  <c r="E52" i="16"/>
  <c r="E51" i="16"/>
  <c r="E50" i="16"/>
  <c r="E49" i="16"/>
  <c r="E48" i="16"/>
  <c r="E47" i="16"/>
  <c r="E46" i="16"/>
  <c r="E45" i="16"/>
  <c r="D44" i="16"/>
  <c r="C44" i="16"/>
  <c r="C43" i="16" s="1"/>
  <c r="E42" i="16"/>
  <c r="E41" i="16"/>
  <c r="E40" i="16"/>
  <c r="E39" i="16"/>
  <c r="E38" i="16"/>
  <c r="E37" i="16"/>
  <c r="D36" i="16"/>
  <c r="C36" i="16"/>
  <c r="C35" i="16" s="1"/>
  <c r="D35" i="16"/>
  <c r="E32" i="16"/>
  <c r="E31" i="16"/>
  <c r="E30" i="16"/>
  <c r="E29" i="16"/>
  <c r="E28" i="16"/>
  <c r="E24" i="16"/>
  <c r="D23" i="16"/>
  <c r="E23" i="16" s="1"/>
  <c r="E21" i="16"/>
  <c r="E20" i="16"/>
  <c r="E19" i="16"/>
  <c r="E18" i="16"/>
  <c r="D17" i="16"/>
  <c r="C17" i="16"/>
  <c r="E17" i="16" s="1"/>
  <c r="E14" i="16"/>
  <c r="E13" i="16"/>
  <c r="D12" i="16"/>
  <c r="C12" i="16"/>
  <c r="C11" i="16" s="1"/>
  <c r="E35" i="16" l="1"/>
  <c r="D43" i="16"/>
  <c r="E53" i="16"/>
  <c r="E12" i="16"/>
  <c r="C10" i="16"/>
  <c r="E43" i="16"/>
  <c r="E36" i="16"/>
  <c r="E44" i="16"/>
  <c r="D11" i="16"/>
  <c r="E11" i="16" l="1"/>
  <c r="D10" i="16"/>
  <c r="E10" i="16" s="1"/>
</calcChain>
</file>

<file path=xl/sharedStrings.xml><?xml version="1.0" encoding="utf-8"?>
<sst xmlns="http://schemas.openxmlformats.org/spreadsheetml/2006/main" count="205" uniqueCount="166">
  <si>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</si>
  <si>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</si>
  <si>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</si>
  <si>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</si>
  <si>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</si>
  <si>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</si>
  <si>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</si>
  <si>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</si>
  <si>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</si>
  <si>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</si>
  <si>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</si>
  <si>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</si>
  <si>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</si>
  <si>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</si>
  <si>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</si>
  <si>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</si>
  <si>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</si>
  <si>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</si>
  <si>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</si>
  <si>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</si>
  <si>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</si>
  <si>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</si>
  <si>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</si>
  <si>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</si>
  <si>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</si>
  <si>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</si>
  <si>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</si>
  <si>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</si>
  <si>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</si>
  <si>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</si>
  <si>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</si>
  <si>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</si>
  <si>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</si>
  <si>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</si>
  <si>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</si>
  <si>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</si>
  <si>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</si>
  <si>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</si>
  <si>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</si>
  <si>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</si>
  <si>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</si>
  <si>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</si>
  <si>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</si>
  <si>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</si>
  <si>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</si>
  <si>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</si>
  <si>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</si>
  <si>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</si>
  <si>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</si>
  <si>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</si>
  <si>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</si>
  <si>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</si>
  <si>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</si>
  <si>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</si>
  <si>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</si>
  <si>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</si>
  <si>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</si>
  <si>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</si>
  <si>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</si>
  <si>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</si>
  <si>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</si>
  <si>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</si>
  <si>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</si>
  <si>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</si>
  <si>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</si>
  <si>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</si>
  <si>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</si>
  <si>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</si>
  <si>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</si>
  <si>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</si>
  <si>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</si>
  <si>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</si>
  <si>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</si>
  <si>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</si>
  <si>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</si>
  <si>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</si>
  <si>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</si>
  <si>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</si>
  <si>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</si>
  <si>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</si>
  <si>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</si>
  <si>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</si>
  <si>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</si>
  <si>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</si>
  <si>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</si>
  <si>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</si>
  <si>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</si>
  <si>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</si>
  <si>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</si>
  <si>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</si>
  <si>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</si>
  <si>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</si>
  <si>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</si>
  <si>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</si>
  <si>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</si>
  <si>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</si>
  <si>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</si>
  <si>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</si>
  <si>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</si>
  <si>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</si>
  <si>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</si>
  <si>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</si>
  <si>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</si>
  <si>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</si>
  <si>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</si>
  <si>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</si>
  <si>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</si>
  <si>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</si>
  <si>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</si>
  <si>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</si>
  <si>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</si>
  <si>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</si>
  <si>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</si>
  <si>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</si>
  <si>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</si>
  <si>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</si>
  <si>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</si>
  <si>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</si>
  <si>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</si>
  <si>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</si>
  <si>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</si>
  <si>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</si>
  <si>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</si>
  <si>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</si>
  <si>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</si>
  <si>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</si>
  <si>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</si>
  <si>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</si>
  <si>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КУЛЬТУРА, КИНЕМАТОГРАФИЯ</t>
  </si>
  <si>
    <t>0800</t>
  </si>
  <si>
    <t>Другие вопросы в области культуры и кинематографии</t>
  </si>
  <si>
    <t>0804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</si>
  <si>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</si>
  <si>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</si>
  <si>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000 1 06 01030 10 1000 110</t>
  </si>
  <si>
    <t>760 2 00 00000 00 0000 000</t>
  </si>
  <si>
    <t>760 2 02 00000 00 0000 000</t>
  </si>
  <si>
    <t>760 2 02 29999 10 9000 150</t>
  </si>
  <si>
    <t>760 2 02 35118 10 0000 150</t>
  </si>
  <si>
    <t>760 2 02 39999 10 2114 150</t>
  </si>
  <si>
    <t>760 2 02 4001 41 0000 150</t>
  </si>
  <si>
    <t>760 2 02 49999 10 90000 150</t>
  </si>
  <si>
    <t>760 2 04 00000 00 00000 000</t>
  </si>
  <si>
    <t>760 2 04 05000 10 0000 150</t>
  </si>
  <si>
    <t>760 2 04 05099 10 9000 150</t>
  </si>
  <si>
    <t>760 2 07 00000 00 0000 000</t>
  </si>
  <si>
    <t>760 2 07 05301 00 9000 150</t>
  </si>
  <si>
    <t>760 2 19 0000 00 0000 000</t>
  </si>
  <si>
    <t xml:space="preserve">760 2 19 0000 10 0000 000 </t>
  </si>
  <si>
    <t>760 2 19 60010 10 0000 000</t>
  </si>
  <si>
    <t xml:space="preserve">Прочие безвозмездные поступления в бюджеты сельских поселений </t>
  </si>
  <si>
    <t>760 2 07 05000 10 0000 150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</si>
  <si>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</si>
  <si>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</si>
  <si>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</si>
  <si>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</si>
  <si>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</si>
  <si>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</si>
  <si>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</si>
  <si>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</si>
  <si>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</si>
  <si>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</si>
  <si>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</si>
  <si>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</si>
  <si>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"Садовое сельское поселение" Вышневолоцкого района Тверской области за 2019 год</t>
  </si>
  <si>
    <t>% исполнения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</si>
</sst>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7" formatCode="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8" fillId="0" borderId="1" xfId="28" applyNumberFormat="1" applyFont="1" applyBorder="1" applyAlignment="1" applyProtection="1">
      <alignment horizontal="center" wrapText="1"/>
    </xf>
    <xf numFmtId="0" fontId="20" fillId="0" borderId="34" xfId="36" applyNumberFormat="1" applyFont="1" applyBorder="1" applyProtection="1">
      <alignment horizontal="left" wrapText="1"/>
    </xf>
    <xf numFmtId="49" fontId="20" fillId="0" borderId="34" xfId="38" applyNumberFormat="1" applyFont="1" applyBorder="1" applyProtection="1">
      <alignment horizontal="center"/>
    </xf>
    <xf numFmtId="4" fontId="20" fillId="0" borderId="34" xfId="39" applyNumberFormat="1" applyFont="1" applyBorder="1" applyProtection="1">
      <alignment horizontal="right" shrinkToFit="1"/>
    </xf>
    <xf numFmtId="0" fontId="20" fillId="0" borderId="13" xfId="40" applyNumberFormat="1" applyFont="1" applyBorder="1" applyProtection="1">
      <alignment horizontal="left" wrapText="1"/>
    </xf>
    <xf numFmtId="49" fontId="20" fillId="0" borderId="13" xfId="42" applyNumberFormat="1" applyFont="1" applyBorder="1" applyProtection="1">
      <alignment horizontal="center"/>
    </xf>
    <xf numFmtId="165" fontId="20" fillId="0" borderId="13" xfId="57" applyNumberFormat="1" applyFont="1" applyBorder="1" applyProtection="1">
      <alignment horizontal="right" shrinkToFit="1"/>
    </xf>
    <xf numFmtId="0" fontId="20" fillId="0" borderId="13" xfId="59" applyNumberFormat="1" applyFont="1" applyBorder="1" applyProtection="1">
      <alignment horizontal="left" wrapText="1"/>
    </xf>
    <xf numFmtId="49" fontId="20" fillId="0" borderId="13" xfId="61" applyNumberFormat="1" applyFont="1" applyBorder="1" applyProtection="1">
      <alignment horizontal="center" wrapText="1"/>
    </xf>
    <xf numFmtId="4" fontId="20" fillId="0" borderId="13" xfId="62" applyNumberFormat="1" applyFont="1" applyBorder="1" applyProtection="1">
      <alignment horizontal="right" wrapText="1"/>
    </xf>
    <xf numFmtId="0" fontId="21" fillId="0" borderId="1" xfId="31" applyNumberFormat="1" applyFont="1" applyBorder="1" applyProtection="1"/>
    <xf numFmtId="0" fontId="21" fillId="0" borderId="1" xfId="32" applyNumberFormat="1" applyFont="1" applyBorder="1" applyProtection="1"/>
    <xf numFmtId="0" fontId="21" fillId="0" borderId="34" xfId="33" applyNumberFormat="1" applyFont="1" applyBorder="1" applyProtection="1">
      <alignment horizontal="center" vertical="center"/>
    </xf>
    <xf numFmtId="0" fontId="21" fillId="0" borderId="34" xfId="34" applyNumberFormat="1" applyFont="1" applyBorder="1" applyProtection="1">
      <alignment horizontal="center" vertical="center"/>
    </xf>
    <xf numFmtId="49" fontId="21" fillId="0" borderId="34" xfId="35" applyNumberFormat="1" applyFont="1" applyBorder="1" applyProtection="1">
      <alignment horizontal="center" vertical="center"/>
    </xf>
    <xf numFmtId="49" fontId="21" fillId="0" borderId="34" xfId="46" applyNumberFormat="1" applyFont="1" applyBorder="1" applyProtection="1">
      <alignment horizontal="center"/>
    </xf>
    <xf numFmtId="4" fontId="22" fillId="0" borderId="34" xfId="0" applyNumberFormat="1" applyFont="1" applyBorder="1"/>
    <xf numFmtId="4" fontId="21" fillId="0" borderId="34" xfId="47" applyNumberFormat="1" applyFont="1" applyBorder="1" applyProtection="1">
      <alignment horizontal="right" shrinkToFit="1"/>
    </xf>
    <xf numFmtId="0" fontId="22" fillId="0" borderId="34" xfId="0" applyFont="1" applyBorder="1" applyAlignment="1">
      <alignment horizontal="center" wrapText="1"/>
    </xf>
    <xf numFmtId="49" fontId="22" fillId="0" borderId="34" xfId="46" applyNumberFormat="1" applyFont="1" applyBorder="1" applyProtection="1">
      <alignment horizontal="center"/>
    </xf>
    <xf numFmtId="4" fontId="22" fillId="0" borderId="34" xfId="47" applyNumberFormat="1" applyFont="1" applyBorder="1" applyProtection="1">
      <alignment horizontal="right" shrinkToFit="1"/>
    </xf>
    <xf numFmtId="49" fontId="22" fillId="0" borderId="34" xfId="0" applyNumberFormat="1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/>
    </xf>
    <xf numFmtId="0" fontId="22" fillId="0" borderId="34" xfId="44" applyNumberFormat="1" applyFont="1" applyBorder="1" applyAlignment="1" applyProtection="1">
      <alignment horizontal="center" wrapText="1"/>
    </xf>
    <xf numFmtId="0" fontId="20" fillId="0" borderId="1" xfId="32" applyNumberFormat="1" applyFont="1" applyBorder="1" applyProtection="1"/>
    <xf numFmtId="0" fontId="22" fillId="0" borderId="1" xfId="0" applyFont="1" applyBorder="1" applyProtection="1">
      <protection locked="0"/>
    </xf>
    <xf numFmtId="0" fontId="22" fillId="0" borderId="23" xfId="0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2" fontId="22" fillId="0" borderId="23" xfId="0" applyNumberFormat="1" applyFont="1" applyBorder="1" applyAlignment="1" applyProtection="1">
      <alignment horizontal="right"/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2" fontId="22" fillId="0" borderId="13" xfId="0" applyNumberFormat="1" applyFont="1" applyBorder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21" fillId="0" borderId="20" xfId="33" applyNumberFormat="1" applyFont="1" applyBorder="1" applyProtection="1">
      <alignment horizontal="center" vertical="center"/>
    </xf>
    <xf numFmtId="0" fontId="21" fillId="0" borderId="20" xfId="50" applyNumberFormat="1" applyFont="1" applyBorder="1" applyProtection="1">
      <alignment horizontal="center" vertical="center" shrinkToFit="1"/>
    </xf>
    <xf numFmtId="49" fontId="21" fillId="0" borderId="20" xfId="51" applyNumberFormat="1" applyFont="1" applyBorder="1" applyProtection="1">
      <alignment horizontal="center" vertical="center" shrinkToFit="1"/>
    </xf>
    <xf numFmtId="0" fontId="20" fillId="0" borderId="13" xfId="36" applyNumberFormat="1" applyFont="1" applyBorder="1" applyProtection="1">
      <alignment horizontal="left" wrapText="1"/>
    </xf>
    <xf numFmtId="49" fontId="20" fillId="0" borderId="13" xfId="38" applyNumberFormat="1" applyFont="1" applyBorder="1" applyProtection="1">
      <alignment horizontal="center"/>
    </xf>
    <xf numFmtId="4" fontId="20" fillId="0" borderId="13" xfId="39" applyNumberFormat="1" applyFont="1" applyBorder="1" applyProtection="1">
      <alignment horizontal="right" shrinkToFit="1"/>
    </xf>
    <xf numFmtId="0" fontId="21" fillId="0" borderId="13" xfId="59" applyNumberFormat="1" applyFont="1" applyBorder="1" applyProtection="1">
      <alignment horizontal="left" wrapText="1"/>
    </xf>
    <xf numFmtId="49" fontId="21" fillId="0" borderId="13" xfId="61" applyNumberFormat="1" applyFont="1" applyBorder="1" applyProtection="1">
      <alignment horizontal="center" wrapText="1"/>
    </xf>
    <xf numFmtId="4" fontId="21" fillId="0" borderId="13" xfId="62" applyNumberFormat="1" applyFont="1" applyBorder="1" applyProtection="1">
      <alignment horizontal="right" wrapText="1"/>
    </xf>
    <xf numFmtId="0" fontId="20" fillId="0" borderId="1" xfId="28" applyNumberFormat="1" applyFont="1" applyBorder="1" applyAlignment="1" applyProtection="1">
      <alignment horizontal="center" wrapText="1"/>
    </xf>
    <xf numFmtId="0" fontId="20" fillId="0" borderId="13" xfId="65" applyNumberFormat="1" applyFont="1" applyBorder="1" applyProtection="1">
      <alignment horizontal="left" wrapText="1"/>
    </xf>
    <xf numFmtId="49" fontId="20" fillId="0" borderId="13" xfId="84" applyNumberFormat="1" applyFont="1" applyBorder="1" applyProtection="1">
      <alignment horizontal="center" vertical="center"/>
    </xf>
    <xf numFmtId="0" fontId="21" fillId="0" borderId="34" xfId="44" applyNumberFormat="1" applyFont="1" applyBorder="1" applyAlignment="1" applyProtection="1">
      <alignment horizontal="center" wrapText="1"/>
    </xf>
    <xf numFmtId="0" fontId="4" fillId="0" borderId="1" xfId="9" applyNumberFormat="1" applyFont="1" applyBorder="1" applyProtection="1">
      <alignment horizontal="right"/>
    </xf>
    <xf numFmtId="0" fontId="18" fillId="0" borderId="1" xfId="28" applyNumberFormat="1" applyFont="1" applyBorder="1" applyAlignment="1" applyProtection="1">
      <alignment horizontal="center" vertical="center" wrapText="1"/>
    </xf>
    <xf numFmtId="4" fontId="21" fillId="0" borderId="13" xfId="39" applyNumberFormat="1" applyFont="1" applyBorder="1" applyProtection="1">
      <alignment horizontal="right" shrinkToFit="1"/>
    </xf>
    <xf numFmtId="0" fontId="21" fillId="2" borderId="13" xfId="96" applyNumberFormat="1" applyFont="1" applyBorder="1" applyProtection="1">
      <alignment wrapText="1"/>
    </xf>
    <xf numFmtId="49" fontId="21" fillId="0" borderId="13" xfId="87" applyNumberFormat="1" applyFont="1" applyBorder="1" applyProtection="1">
      <alignment horizontal="center" vertical="center"/>
    </xf>
    <xf numFmtId="0" fontId="21" fillId="0" borderId="13" xfId="94" applyNumberFormat="1" applyFont="1" applyBorder="1" applyProtection="1">
      <alignment wrapText="1"/>
    </xf>
    <xf numFmtId="4" fontId="21" fillId="0" borderId="13" xfId="91" applyNumberFormat="1" applyFont="1" applyBorder="1" applyProtection="1">
      <alignment horizontal="right" shrinkToFit="1"/>
    </xf>
    <xf numFmtId="49" fontId="21" fillId="0" borderId="13" xfId="99" applyNumberFormat="1" applyFont="1" applyBorder="1" applyProtection="1">
      <alignment horizontal="center" vertical="center" shrinkToFit="1"/>
    </xf>
    <xf numFmtId="0" fontId="21" fillId="0" borderId="13" xfId="90" applyNumberFormat="1" applyFont="1" applyBorder="1" applyProtection="1">
      <alignment horizontal="left" wrapText="1"/>
    </xf>
    <xf numFmtId="167" fontId="20" fillId="0" borderId="13" xfId="54" applyNumberFormat="1" applyFont="1" applyBorder="1" applyProtection="1">
      <alignment horizontal="right" shrinkToFit="1"/>
    </xf>
    <xf numFmtId="167" fontId="21" fillId="0" borderId="13" xfId="54" applyNumberFormat="1" applyFont="1" applyBorder="1" applyProtection="1">
      <alignment horizontal="right" shrinkToFit="1"/>
    </xf>
    <xf numFmtId="167" fontId="20" fillId="0" borderId="13" xfId="63" applyNumberFormat="1" applyFont="1" applyBorder="1" applyProtection="1">
      <alignment horizontal="right" wrapText="1"/>
    </xf>
    <xf numFmtId="167" fontId="21" fillId="0" borderId="13" xfId="63" applyNumberFormat="1" applyFont="1" applyBorder="1" applyProtection="1">
      <alignment horizontal="right" wrapText="1"/>
    </xf>
    <xf numFmtId="167" fontId="20" fillId="0" borderId="13" xfId="62" applyNumberFormat="1" applyFont="1" applyBorder="1" applyProtection="1">
      <alignment horizontal="right" wrapText="1"/>
    </xf>
    <xf numFmtId="167" fontId="22" fillId="0" borderId="0" xfId="0" applyNumberFormat="1" applyFont="1" applyProtection="1">
      <protection locked="0"/>
    </xf>
    <xf numFmtId="167" fontId="0" fillId="0" borderId="0" xfId="0" applyNumberFormat="1" applyProtection="1">
      <protection locked="0"/>
    </xf>
    <xf numFmtId="167" fontId="21" fillId="0" borderId="20" xfId="51" applyNumberFormat="1" applyFont="1" applyBorder="1" applyProtection="1">
      <alignment horizontal="center" vertical="center" shrinkToFit="1"/>
    </xf>
    <xf numFmtId="167" fontId="22" fillId="0" borderId="13" xfId="0" applyNumberFormat="1" applyFont="1" applyBorder="1" applyAlignment="1" applyProtection="1">
      <alignment horizontal="right"/>
      <protection locked="0"/>
    </xf>
    <xf numFmtId="167" fontId="21" fillId="0" borderId="1" xfId="28" applyNumberFormat="1" applyFont="1" applyBorder="1" applyAlignment="1" applyProtection="1">
      <alignment horizontal="right" wrapText="1"/>
    </xf>
    <xf numFmtId="167" fontId="18" fillId="0" borderId="1" xfId="28" applyNumberFormat="1" applyFont="1" applyBorder="1" applyAlignment="1" applyProtection="1">
      <alignment horizontal="center" vertical="center" wrapText="1"/>
    </xf>
    <xf numFmtId="167" fontId="21" fillId="0" borderId="34" xfId="35" applyNumberFormat="1" applyFont="1" applyBorder="1" applyProtection="1">
      <alignment horizontal="center" vertical="center"/>
    </xf>
    <xf numFmtId="167" fontId="20" fillId="0" borderId="34" xfId="39" applyNumberFormat="1" applyFont="1" applyBorder="1" applyProtection="1">
      <alignment horizontal="right" shrinkToFit="1"/>
    </xf>
    <xf numFmtId="167" fontId="21" fillId="0" borderId="34" xfId="39" applyNumberFormat="1" applyFont="1" applyBorder="1" applyProtection="1">
      <alignment horizontal="right" shrinkToFit="1"/>
    </xf>
    <xf numFmtId="167" fontId="22" fillId="0" borderId="34" xfId="39" applyNumberFormat="1" applyFont="1" applyBorder="1" applyProtection="1">
      <alignment horizontal="right" shrinkToFit="1"/>
    </xf>
    <xf numFmtId="167" fontId="22" fillId="0" borderId="23" xfId="0" applyNumberFormat="1" applyFont="1" applyBorder="1" applyAlignment="1" applyProtection="1">
      <alignment horizontal="right"/>
      <protection locked="0"/>
    </xf>
    <xf numFmtId="167" fontId="15" fillId="0" borderId="13" xfId="54" applyNumberFormat="1" applyFont="1" applyBorder="1" applyAlignment="1" applyProtection="1">
      <alignment horizontal="center" shrinkToFit="1"/>
    </xf>
    <xf numFmtId="167" fontId="3" fillId="0" borderId="13" xfId="54" applyNumberFormat="1" applyBorder="1" applyProtection="1">
      <alignment horizontal="right" shrinkToFit="1"/>
    </xf>
    <xf numFmtId="167" fontId="21" fillId="0" borderId="13" xfId="29" applyNumberFormat="1" applyFont="1" applyProtection="1">
      <alignment horizontal="center" vertical="top" wrapText="1"/>
    </xf>
    <xf numFmtId="167" fontId="21" fillId="0" borderId="13" xfId="29" applyNumberFormat="1" applyFont="1">
      <alignment horizontal="center" vertical="top" wrapText="1"/>
    </xf>
    <xf numFmtId="0" fontId="21" fillId="0" borderId="13" xfId="29" applyNumberFormat="1" applyFont="1" applyProtection="1">
      <alignment horizontal="center" vertical="top" wrapText="1"/>
    </xf>
    <xf numFmtId="0" fontId="21" fillId="0" borderId="13" xfId="29" applyFont="1">
      <alignment horizontal="center" vertical="top" wrapText="1"/>
    </xf>
    <xf numFmtId="49" fontId="21" fillId="0" borderId="13" xfId="30" applyNumberFormat="1" applyFont="1" applyProtection="1">
      <alignment horizontal="center" vertical="top" wrapText="1"/>
    </xf>
    <xf numFmtId="49" fontId="21" fillId="0" borderId="13" xfId="30" applyFont="1">
      <alignment horizontal="center" vertical="top" wrapText="1"/>
    </xf>
    <xf numFmtId="0" fontId="20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21" fillId="0" borderId="34" xfId="29" applyNumberFormat="1" applyFont="1" applyBorder="1" applyProtection="1">
      <alignment horizontal="center" vertical="top" wrapText="1"/>
    </xf>
    <xf numFmtId="0" fontId="21" fillId="0" borderId="34" xfId="29" applyFont="1" applyBorder="1">
      <alignment horizontal="center" vertical="top" wrapText="1"/>
    </xf>
    <xf numFmtId="49" fontId="21" fillId="0" borderId="34" xfId="30" applyNumberFormat="1" applyFont="1" applyBorder="1" applyProtection="1">
      <alignment horizontal="center" vertical="top" wrapText="1"/>
    </xf>
    <xf numFmtId="49" fontId="21" fillId="0" borderId="34" xfId="30" applyFont="1" applyBorder="1">
      <alignment horizontal="center" vertical="top" wrapText="1"/>
    </xf>
    <xf numFmtId="167" fontId="21" fillId="0" borderId="34" xfId="29" applyNumberFormat="1" applyFont="1" applyBorder="1" applyProtection="1">
      <alignment horizontal="center" vertical="top" wrapText="1"/>
    </xf>
    <xf numFmtId="167" fontId="21" fillId="0" borderId="34" xfId="29" applyNumberFormat="1" applyFont="1" applyBorder="1">
      <alignment horizontal="center" vertical="top" wrapText="1"/>
    </xf>
    <xf numFmtId="0" fontId="21" fillId="0" borderId="34" xfId="36" applyNumberFormat="1" applyFont="1" applyBorder="1" applyProtection="1">
      <alignment horizontal="left" wrapText="1"/>
    </xf>
    <xf numFmtId="49" fontId="21" fillId="0" borderId="34" xfId="38" applyNumberFormat="1" applyFont="1" applyBorder="1" applyProtection="1">
      <alignment horizontal="center"/>
    </xf>
    <xf numFmtId="4" fontId="21" fillId="0" borderId="34" xfId="39" applyNumberFormat="1" applyFont="1" applyBorder="1" applyProtection="1">
      <alignment horizontal="right" shrinkToFit="1"/>
    </xf>
    <xf numFmtId="0" fontId="22" fillId="0" borderId="34" xfId="0" applyFont="1" applyBorder="1" applyAlignment="1" applyProtection="1">
      <alignment horizontal="center" wrapText="1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2" fontId="22" fillId="0" borderId="34" xfId="0" applyNumberFormat="1" applyFont="1" applyBorder="1" applyAlignment="1" applyProtection="1">
      <alignment horizontal="right"/>
      <protection locked="0"/>
    </xf>
    <xf numFmtId="167" fontId="22" fillId="0" borderId="34" xfId="0" applyNumberFormat="1" applyFont="1" applyBorder="1" applyAlignment="1" applyProtection="1">
      <alignment horizontal="right"/>
      <protection locked="0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3" zoomScaleNormal="100" zoomScaleSheetLayoutView="100" workbookViewId="0">
      <selection activeCell="A11" sqref="A11:E56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7" customWidth="1"/>
    <col min="6" max="16384" width="9.109375" style="1"/>
  </cols>
  <sheetData>
    <row r="1" spans="1:6" ht="19.2" customHeight="1" x14ac:dyDescent="0.3">
      <c r="A1" s="2"/>
      <c r="B1" s="2"/>
      <c r="C1" s="2"/>
      <c r="D1" s="96"/>
      <c r="E1" s="96"/>
      <c r="F1" s="6"/>
    </row>
    <row r="2" spans="1:6" ht="47.4" customHeight="1" x14ac:dyDescent="0.3">
      <c r="A2" s="97" t="s">
        <v>164</v>
      </c>
      <c r="B2" s="97"/>
      <c r="C2" s="97"/>
      <c r="D2" s="97"/>
      <c r="E2" s="97"/>
      <c r="F2" s="62"/>
    </row>
    <row r="3" spans="1:6" ht="13.8" customHeight="1" x14ac:dyDescent="0.3">
      <c r="A3" s="63"/>
      <c r="B3" s="63"/>
      <c r="C3" s="63"/>
      <c r="D3" s="63"/>
      <c r="E3" s="81"/>
      <c r="F3" s="62"/>
    </row>
    <row r="4" spans="1:6" ht="15" customHeight="1" x14ac:dyDescent="0.3">
      <c r="A4" s="63"/>
      <c r="B4" s="16" t="s">
        <v>161</v>
      </c>
      <c r="C4" s="63"/>
      <c r="D4" s="63"/>
      <c r="E4" s="81"/>
      <c r="F4" s="62"/>
    </row>
    <row r="5" spans="1:6" ht="15" customHeight="1" x14ac:dyDescent="0.3">
      <c r="A5" s="16"/>
      <c r="B5" s="16"/>
      <c r="C5" s="16"/>
      <c r="D5" s="16"/>
      <c r="E5" s="80" t="s">
        <v>93</v>
      </c>
      <c r="F5" s="62"/>
    </row>
    <row r="6" spans="1:6" ht="12.9" customHeight="1" x14ac:dyDescent="0.3">
      <c r="A6" s="98" t="s">
        <v>0</v>
      </c>
      <c r="B6" s="98" t="s">
        <v>1</v>
      </c>
      <c r="C6" s="100" t="s">
        <v>2</v>
      </c>
      <c r="D6" s="100" t="s">
        <v>3</v>
      </c>
      <c r="E6" s="102" t="s">
        <v>165</v>
      </c>
      <c r="F6" s="26"/>
    </row>
    <row r="7" spans="1:6" ht="12" customHeight="1" x14ac:dyDescent="0.3">
      <c r="A7" s="99"/>
      <c r="B7" s="99"/>
      <c r="C7" s="101"/>
      <c r="D7" s="101"/>
      <c r="E7" s="103"/>
      <c r="F7" s="27"/>
    </row>
    <row r="8" spans="1:6" ht="14.25" customHeight="1" x14ac:dyDescent="0.3">
      <c r="A8" s="99"/>
      <c r="B8" s="99"/>
      <c r="C8" s="101"/>
      <c r="D8" s="101"/>
      <c r="E8" s="103"/>
      <c r="F8" s="27"/>
    </row>
    <row r="9" spans="1:6" ht="14.25" customHeight="1" x14ac:dyDescent="0.3">
      <c r="A9" s="28">
        <v>1</v>
      </c>
      <c r="B9" s="29">
        <v>2</v>
      </c>
      <c r="C9" s="30" t="s">
        <v>152</v>
      </c>
      <c r="D9" s="30" t="s">
        <v>4</v>
      </c>
      <c r="E9" s="82" t="s">
        <v>5</v>
      </c>
      <c r="F9" s="27"/>
    </row>
    <row r="10" spans="1:6" ht="17.25" customHeight="1" x14ac:dyDescent="0.3">
      <c r="A10" s="17" t="s">
        <v>6</v>
      </c>
      <c r="B10" s="18"/>
      <c r="C10" s="19">
        <f>C11+C35+C43+C17</f>
        <v>3875690.22</v>
      </c>
      <c r="D10" s="19">
        <f>D11+D35+D43+D17</f>
        <v>3918989.37</v>
      </c>
      <c r="E10" s="83">
        <f>D10/C10*100</f>
        <v>101.11719842253027</v>
      </c>
      <c r="F10" s="27"/>
    </row>
    <row r="11" spans="1:6" ht="17.25" customHeight="1" x14ac:dyDescent="0.3">
      <c r="A11" s="104" t="s">
        <v>92</v>
      </c>
      <c r="B11" s="105" t="s">
        <v>40</v>
      </c>
      <c r="C11" s="106">
        <f>C12+C23</f>
        <v>863940</v>
      </c>
      <c r="D11" s="106">
        <f>D12+D23</f>
        <v>902083.17999999993</v>
      </c>
      <c r="E11" s="84">
        <f>D11/C11*100</f>
        <v>104.41502650647034</v>
      </c>
      <c r="F11" s="27"/>
    </row>
    <row r="12" spans="1:6" ht="15" customHeight="1" x14ac:dyDescent="0.3">
      <c r="A12" s="61" t="s">
        <v>14</v>
      </c>
      <c r="B12" s="31" t="s">
        <v>41</v>
      </c>
      <c r="C12" s="33">
        <f>C13</f>
        <v>19940</v>
      </c>
      <c r="D12" s="33">
        <f>D13</f>
        <v>25345.439999999999</v>
      </c>
      <c r="E12" s="84">
        <f t="shared" ref="E12:E55" si="0">D12/C12*100</f>
        <v>127.10852557673019</v>
      </c>
      <c r="F12" s="27"/>
    </row>
    <row r="13" spans="1:6" ht="15" hidden="1" customHeight="1" x14ac:dyDescent="0.3">
      <c r="A13" s="61" t="s">
        <v>96</v>
      </c>
      <c r="B13" s="31" t="s">
        <v>97</v>
      </c>
      <c r="C13" s="32">
        <v>19940</v>
      </c>
      <c r="D13" s="32">
        <v>25345.439999999999</v>
      </c>
      <c r="E13" s="84">
        <f t="shared" si="0"/>
        <v>127.10852557673019</v>
      </c>
      <c r="F13" s="27"/>
    </row>
    <row r="14" spans="1:6" ht="60.6" hidden="1" customHeight="1" x14ac:dyDescent="0.3">
      <c r="A14" s="61" t="s">
        <v>15</v>
      </c>
      <c r="B14" s="31" t="s">
        <v>42</v>
      </c>
      <c r="C14" s="33">
        <v>19940</v>
      </c>
      <c r="D14" s="33">
        <v>24135.41</v>
      </c>
      <c r="E14" s="84">
        <f t="shared" si="0"/>
        <v>121.0401705115346</v>
      </c>
      <c r="F14" s="27"/>
    </row>
    <row r="15" spans="1:6" ht="66" hidden="1" customHeight="1" x14ac:dyDescent="0.3">
      <c r="A15" s="34" t="s">
        <v>122</v>
      </c>
      <c r="B15" s="31" t="s">
        <v>121</v>
      </c>
      <c r="C15" s="33">
        <v>0</v>
      </c>
      <c r="D15" s="33">
        <v>5.71</v>
      </c>
      <c r="E15" s="84">
        <v>0</v>
      </c>
      <c r="F15" s="27"/>
    </row>
    <row r="16" spans="1:6" ht="36.6" hidden="1" customHeight="1" x14ac:dyDescent="0.3">
      <c r="A16" s="61" t="s">
        <v>16</v>
      </c>
      <c r="B16" s="31" t="s">
        <v>43</v>
      </c>
      <c r="C16" s="33">
        <v>0</v>
      </c>
      <c r="D16" s="33">
        <v>1204.32</v>
      </c>
      <c r="E16" s="84">
        <v>0</v>
      </c>
      <c r="F16" s="27"/>
    </row>
    <row r="17" spans="1:8" ht="36.6" customHeight="1" x14ac:dyDescent="0.3">
      <c r="A17" s="39" t="s">
        <v>9</v>
      </c>
      <c r="B17" s="35" t="s">
        <v>44</v>
      </c>
      <c r="C17" s="32">
        <f>C18</f>
        <v>288900</v>
      </c>
      <c r="D17" s="32">
        <f>D18</f>
        <v>322873.7</v>
      </c>
      <c r="E17" s="84">
        <f t="shared" si="0"/>
        <v>111.75967462789893</v>
      </c>
      <c r="F17" s="27"/>
    </row>
    <row r="18" spans="1:8" ht="24" hidden="1" customHeight="1" x14ac:dyDescent="0.3">
      <c r="A18" s="39" t="s">
        <v>10</v>
      </c>
      <c r="B18" s="35" t="s">
        <v>45</v>
      </c>
      <c r="C18" s="36">
        <v>288900</v>
      </c>
      <c r="D18" s="36">
        <v>322873.7</v>
      </c>
      <c r="E18" s="84">
        <f t="shared" si="0"/>
        <v>111.75967462789893</v>
      </c>
      <c r="F18" s="27"/>
    </row>
    <row r="19" spans="1:8" ht="46.95" hidden="1" customHeight="1" x14ac:dyDescent="0.3">
      <c r="A19" s="61" t="s">
        <v>11</v>
      </c>
      <c r="B19" s="31" t="s">
        <v>46</v>
      </c>
      <c r="C19" s="33">
        <v>104800</v>
      </c>
      <c r="D19" s="33">
        <v>146966.67000000001</v>
      </c>
      <c r="E19" s="84">
        <f t="shared" si="0"/>
        <v>140.2353721374046</v>
      </c>
      <c r="F19" s="27"/>
    </row>
    <row r="20" spans="1:8" ht="58.95" hidden="1" customHeight="1" x14ac:dyDescent="0.3">
      <c r="A20" s="61" t="s">
        <v>12</v>
      </c>
      <c r="B20" s="31" t="s">
        <v>47</v>
      </c>
      <c r="C20" s="33">
        <v>700</v>
      </c>
      <c r="D20" s="33">
        <v>1080.24</v>
      </c>
      <c r="E20" s="84">
        <f t="shared" si="0"/>
        <v>154.32</v>
      </c>
      <c r="F20" s="27"/>
    </row>
    <row r="21" spans="1:8" ht="46.95" hidden="1" customHeight="1" x14ac:dyDescent="0.3">
      <c r="A21" s="61" t="s">
        <v>13</v>
      </c>
      <c r="B21" s="31" t="s">
        <v>48</v>
      </c>
      <c r="C21" s="33">
        <v>202900</v>
      </c>
      <c r="D21" s="33">
        <v>196347.97</v>
      </c>
      <c r="E21" s="84">
        <f t="shared" si="0"/>
        <v>96.770808279940852</v>
      </c>
      <c r="F21" s="27"/>
    </row>
    <row r="22" spans="1:8" ht="46.2" hidden="1" customHeight="1" x14ac:dyDescent="0.3">
      <c r="A22" s="34" t="s">
        <v>98</v>
      </c>
      <c r="B22" s="31" t="s">
        <v>99</v>
      </c>
      <c r="C22" s="33">
        <v>-19500</v>
      </c>
      <c r="D22" s="33">
        <v>-21521.18</v>
      </c>
      <c r="E22" s="84">
        <v>0</v>
      </c>
      <c r="F22" s="27"/>
    </row>
    <row r="23" spans="1:8" ht="15" customHeight="1" x14ac:dyDescent="0.3">
      <c r="A23" s="61" t="s">
        <v>17</v>
      </c>
      <c r="B23" s="31" t="s">
        <v>49</v>
      </c>
      <c r="C23" s="33">
        <v>844000</v>
      </c>
      <c r="D23" s="33">
        <f>D24+D28</f>
        <v>876737.74</v>
      </c>
      <c r="E23" s="84">
        <f t="shared" si="0"/>
        <v>103.87887914691942</v>
      </c>
      <c r="F23" s="27"/>
      <c r="H23" s="3"/>
    </row>
    <row r="24" spans="1:8" ht="12.6" hidden="1" customHeight="1" x14ac:dyDescent="0.3">
      <c r="A24" s="61" t="s">
        <v>18</v>
      </c>
      <c r="B24" s="31" t="s">
        <v>50</v>
      </c>
      <c r="C24" s="33">
        <v>156000</v>
      </c>
      <c r="D24" s="33">
        <v>185016.81</v>
      </c>
      <c r="E24" s="84">
        <f t="shared" si="0"/>
        <v>118.60051923076922</v>
      </c>
      <c r="F24" s="27"/>
    </row>
    <row r="25" spans="1:8" ht="45" hidden="1" customHeight="1" x14ac:dyDescent="0.3">
      <c r="A25" s="61" t="s">
        <v>19</v>
      </c>
      <c r="B25" s="31" t="s">
        <v>51</v>
      </c>
      <c r="C25" s="33">
        <v>156000</v>
      </c>
      <c r="D25" s="33">
        <v>185016.81</v>
      </c>
      <c r="E25" s="84">
        <v>0</v>
      </c>
      <c r="F25" s="27"/>
    </row>
    <row r="26" spans="1:8" ht="60" hidden="1" customHeight="1" x14ac:dyDescent="0.3">
      <c r="A26" s="37" t="s">
        <v>132</v>
      </c>
      <c r="B26" s="31" t="s">
        <v>134</v>
      </c>
      <c r="C26" s="33">
        <v>0</v>
      </c>
      <c r="D26" s="33">
        <v>179963.78</v>
      </c>
      <c r="E26" s="84">
        <v>0</v>
      </c>
      <c r="F26" s="27"/>
    </row>
    <row r="27" spans="1:8" ht="42.6" hidden="1" customHeight="1" x14ac:dyDescent="0.3">
      <c r="A27" s="37" t="s">
        <v>133</v>
      </c>
      <c r="B27" s="31" t="s">
        <v>123</v>
      </c>
      <c r="C27" s="33">
        <v>0</v>
      </c>
      <c r="D27" s="33">
        <v>5053.03</v>
      </c>
      <c r="E27" s="84">
        <v>0</v>
      </c>
      <c r="F27" s="27"/>
    </row>
    <row r="28" spans="1:8" hidden="1" x14ac:dyDescent="0.3">
      <c r="A28" s="61" t="s">
        <v>20</v>
      </c>
      <c r="B28" s="31" t="s">
        <v>52</v>
      </c>
      <c r="C28" s="33">
        <v>688</v>
      </c>
      <c r="D28" s="33">
        <v>691720.93</v>
      </c>
      <c r="E28" s="84">
        <f t="shared" si="0"/>
        <v>100540.83284883722</v>
      </c>
      <c r="F28" s="27"/>
    </row>
    <row r="29" spans="1:8" hidden="1" x14ac:dyDescent="0.3">
      <c r="A29" s="61" t="s">
        <v>21</v>
      </c>
      <c r="B29" s="31" t="s">
        <v>53</v>
      </c>
      <c r="C29" s="33">
        <v>395000</v>
      </c>
      <c r="D29" s="33">
        <v>376834</v>
      </c>
      <c r="E29" s="84">
        <f t="shared" si="0"/>
        <v>95.401012658227842</v>
      </c>
      <c r="F29" s="27"/>
    </row>
    <row r="30" spans="1:8" ht="24.6" hidden="1" x14ac:dyDescent="0.3">
      <c r="A30" s="61" t="s">
        <v>22</v>
      </c>
      <c r="B30" s="31" t="s">
        <v>54</v>
      </c>
      <c r="C30" s="33">
        <v>395000</v>
      </c>
      <c r="D30" s="33">
        <v>376834</v>
      </c>
      <c r="E30" s="84">
        <f t="shared" si="0"/>
        <v>95.401012658227842</v>
      </c>
      <c r="F30" s="27"/>
    </row>
    <row r="31" spans="1:8" hidden="1" x14ac:dyDescent="0.3">
      <c r="A31" s="61" t="s">
        <v>23</v>
      </c>
      <c r="B31" s="31" t="s">
        <v>55</v>
      </c>
      <c r="C31" s="33">
        <v>293000</v>
      </c>
      <c r="D31" s="33">
        <v>314886.93</v>
      </c>
      <c r="E31" s="84">
        <f t="shared" si="0"/>
        <v>107.46994197952218</v>
      </c>
      <c r="F31" s="27"/>
    </row>
    <row r="32" spans="1:8" ht="25.95" hidden="1" customHeight="1" x14ac:dyDescent="0.3">
      <c r="A32" s="61" t="s">
        <v>24</v>
      </c>
      <c r="B32" s="31" t="s">
        <v>56</v>
      </c>
      <c r="C32" s="33">
        <v>293000</v>
      </c>
      <c r="D32" s="33">
        <v>314886.93</v>
      </c>
      <c r="E32" s="84">
        <f t="shared" si="0"/>
        <v>107.46994197952218</v>
      </c>
      <c r="F32" s="27"/>
    </row>
    <row r="33" spans="1:6" ht="55.2" hidden="1" customHeight="1" x14ac:dyDescent="0.3">
      <c r="A33" s="34" t="s">
        <v>124</v>
      </c>
      <c r="B33" s="38" t="s">
        <v>126</v>
      </c>
      <c r="C33" s="33">
        <v>0</v>
      </c>
      <c r="D33" s="33">
        <v>309179.5</v>
      </c>
      <c r="E33" s="84">
        <v>0</v>
      </c>
      <c r="F33" s="27"/>
    </row>
    <row r="34" spans="1:6" ht="40.950000000000003" hidden="1" customHeight="1" x14ac:dyDescent="0.3">
      <c r="A34" s="34" t="s">
        <v>125</v>
      </c>
      <c r="B34" s="38" t="s">
        <v>127</v>
      </c>
      <c r="C34" s="33">
        <v>0</v>
      </c>
      <c r="D34" s="33">
        <v>5707.43</v>
      </c>
      <c r="E34" s="84">
        <v>0</v>
      </c>
      <c r="F34" s="27"/>
    </row>
    <row r="35" spans="1:6" ht="18" customHeight="1" x14ac:dyDescent="0.3">
      <c r="A35" s="61" t="s">
        <v>8</v>
      </c>
      <c r="B35" s="31" t="s">
        <v>100</v>
      </c>
      <c r="C35" s="33">
        <f>C36</f>
        <v>2011261</v>
      </c>
      <c r="D35" s="33">
        <f>D36</f>
        <v>2011261</v>
      </c>
      <c r="E35" s="84">
        <f t="shared" si="0"/>
        <v>100</v>
      </c>
      <c r="F35" s="27"/>
    </row>
    <row r="36" spans="1:6" ht="38.4" customHeight="1" x14ac:dyDescent="0.3">
      <c r="A36" s="34" t="s">
        <v>101</v>
      </c>
      <c r="B36" s="31" t="s">
        <v>102</v>
      </c>
      <c r="C36" s="33">
        <f>C37+C40</f>
        <v>2011261</v>
      </c>
      <c r="D36" s="33">
        <f>D37+D40</f>
        <v>2011261</v>
      </c>
      <c r="E36" s="84">
        <f t="shared" si="0"/>
        <v>100</v>
      </c>
      <c r="F36" s="27"/>
    </row>
    <row r="37" spans="1:6" ht="19.95" hidden="1" customHeight="1" x14ac:dyDescent="0.3">
      <c r="A37" s="34" t="s">
        <v>105</v>
      </c>
      <c r="B37" s="31" t="s">
        <v>106</v>
      </c>
      <c r="C37" s="33">
        <v>358800</v>
      </c>
      <c r="D37" s="33">
        <v>358800</v>
      </c>
      <c r="E37" s="84">
        <f t="shared" si="0"/>
        <v>100</v>
      </c>
      <c r="F37" s="27"/>
    </row>
    <row r="38" spans="1:6" ht="15" hidden="1" customHeight="1" x14ac:dyDescent="0.3">
      <c r="A38" s="34" t="s">
        <v>107</v>
      </c>
      <c r="B38" s="31" t="s">
        <v>110</v>
      </c>
      <c r="C38" s="33">
        <v>358800</v>
      </c>
      <c r="D38" s="33">
        <v>358800</v>
      </c>
      <c r="E38" s="84">
        <f t="shared" si="0"/>
        <v>100</v>
      </c>
      <c r="F38" s="27"/>
    </row>
    <row r="39" spans="1:6" ht="25.95" hidden="1" customHeight="1" x14ac:dyDescent="0.3">
      <c r="A39" s="34" t="s">
        <v>109</v>
      </c>
      <c r="B39" s="31" t="s">
        <v>108</v>
      </c>
      <c r="C39" s="33">
        <v>358800</v>
      </c>
      <c r="D39" s="33">
        <v>358800</v>
      </c>
      <c r="E39" s="84">
        <f t="shared" si="0"/>
        <v>100</v>
      </c>
      <c r="F39" s="27"/>
    </row>
    <row r="40" spans="1:6" ht="19.95" hidden="1" customHeight="1" x14ac:dyDescent="0.3">
      <c r="A40" s="34" t="s">
        <v>111</v>
      </c>
      <c r="B40" s="31" t="s">
        <v>112</v>
      </c>
      <c r="C40" s="33">
        <v>1652461</v>
      </c>
      <c r="D40" s="33">
        <v>1652461</v>
      </c>
      <c r="E40" s="84">
        <f t="shared" si="0"/>
        <v>100</v>
      </c>
      <c r="F40" s="27"/>
    </row>
    <row r="41" spans="1:6" ht="14.4" hidden="1" customHeight="1" x14ac:dyDescent="0.3">
      <c r="A41" s="34" t="s">
        <v>154</v>
      </c>
      <c r="B41" s="31" t="s">
        <v>113</v>
      </c>
      <c r="C41" s="33">
        <v>1652461</v>
      </c>
      <c r="D41" s="33">
        <v>1652461</v>
      </c>
      <c r="E41" s="84">
        <f t="shared" si="0"/>
        <v>100</v>
      </c>
      <c r="F41" s="27"/>
    </row>
    <row r="42" spans="1:6" ht="31.2" hidden="1" customHeight="1" x14ac:dyDescent="0.3">
      <c r="A42" s="34" t="s">
        <v>155</v>
      </c>
      <c r="B42" s="31" t="s">
        <v>114</v>
      </c>
      <c r="C42" s="33">
        <v>1652461</v>
      </c>
      <c r="D42" s="33">
        <v>1652461</v>
      </c>
      <c r="E42" s="84">
        <f t="shared" si="0"/>
        <v>100</v>
      </c>
      <c r="F42" s="27"/>
    </row>
    <row r="43" spans="1:6" ht="17.399999999999999" customHeight="1" x14ac:dyDescent="0.3">
      <c r="A43" s="61" t="s">
        <v>115</v>
      </c>
      <c r="B43" s="31" t="s">
        <v>135</v>
      </c>
      <c r="C43" s="33">
        <f>C44+C53+C56+C50</f>
        <v>711589.22000000009</v>
      </c>
      <c r="D43" s="33">
        <f>D44+D53+D56+D50</f>
        <v>682771.49000000011</v>
      </c>
      <c r="E43" s="84">
        <f>D43/C43*100</f>
        <v>95.950229543949533</v>
      </c>
      <c r="F43" s="27"/>
    </row>
    <row r="44" spans="1:6" ht="38.4" customHeight="1" x14ac:dyDescent="0.3">
      <c r="A44" s="61" t="s">
        <v>116</v>
      </c>
      <c r="B44" s="31" t="s">
        <v>136</v>
      </c>
      <c r="C44" s="33">
        <f>C45+C46+C47+C48+C49</f>
        <v>633313.80000000005</v>
      </c>
      <c r="D44" s="33">
        <f>D45+D46+D47+D48+D49</f>
        <v>633292.1100000001</v>
      </c>
      <c r="E44" s="84">
        <f t="shared" si="0"/>
        <v>99.996575157528554</v>
      </c>
      <c r="F44" s="27"/>
    </row>
    <row r="45" spans="1:6" ht="24" hidden="1" customHeight="1" x14ac:dyDescent="0.3">
      <c r="A45" s="61" t="s">
        <v>156</v>
      </c>
      <c r="B45" s="31" t="s">
        <v>137</v>
      </c>
      <c r="C45" s="33">
        <v>178586.8</v>
      </c>
      <c r="D45" s="33">
        <v>178586.8</v>
      </c>
      <c r="E45" s="84">
        <f t="shared" si="0"/>
        <v>100</v>
      </c>
      <c r="F45" s="27"/>
    </row>
    <row r="46" spans="1:6" ht="46.95" hidden="1" customHeight="1" x14ac:dyDescent="0.3">
      <c r="A46" s="61" t="s">
        <v>103</v>
      </c>
      <c r="B46" s="31" t="s">
        <v>138</v>
      </c>
      <c r="C46" s="33">
        <v>74200</v>
      </c>
      <c r="D46" s="33">
        <v>74200</v>
      </c>
      <c r="E46" s="84">
        <f t="shared" si="0"/>
        <v>100</v>
      </c>
      <c r="F46" s="27"/>
    </row>
    <row r="47" spans="1:6" s="4" customFormat="1" ht="62.4" hidden="1" customHeight="1" x14ac:dyDescent="0.3">
      <c r="A47" s="39" t="s">
        <v>25</v>
      </c>
      <c r="B47" s="35" t="s">
        <v>139</v>
      </c>
      <c r="C47" s="36">
        <v>150</v>
      </c>
      <c r="D47" s="36">
        <v>150</v>
      </c>
      <c r="E47" s="85">
        <f t="shared" si="0"/>
        <v>100</v>
      </c>
      <c r="F47" s="40"/>
    </row>
    <row r="48" spans="1:6" s="4" customFormat="1" ht="62.4" hidden="1" customHeight="1" x14ac:dyDescent="0.3">
      <c r="A48" s="39" t="s">
        <v>157</v>
      </c>
      <c r="B48" s="35" t="s">
        <v>140</v>
      </c>
      <c r="C48" s="36">
        <v>367577</v>
      </c>
      <c r="D48" s="36">
        <v>367577</v>
      </c>
      <c r="E48" s="85">
        <f t="shared" si="0"/>
        <v>100</v>
      </c>
      <c r="F48" s="40"/>
    </row>
    <row r="49" spans="1:6" s="4" customFormat="1" ht="62.4" hidden="1" customHeight="1" x14ac:dyDescent="0.3">
      <c r="A49" s="39" t="s">
        <v>119</v>
      </c>
      <c r="B49" s="35" t="s">
        <v>141</v>
      </c>
      <c r="C49" s="36">
        <v>12800</v>
      </c>
      <c r="D49" s="36">
        <v>12778.31</v>
      </c>
      <c r="E49" s="85">
        <f t="shared" si="0"/>
        <v>99.830546874999996</v>
      </c>
      <c r="F49" s="40"/>
    </row>
    <row r="50" spans="1:6" s="4" customFormat="1" ht="25.8" customHeight="1" x14ac:dyDescent="0.3">
      <c r="A50" s="39" t="s">
        <v>120</v>
      </c>
      <c r="B50" s="35" t="s">
        <v>142</v>
      </c>
      <c r="C50" s="36">
        <v>1000</v>
      </c>
      <c r="D50" s="36">
        <v>638.91999999999996</v>
      </c>
      <c r="E50" s="85">
        <f t="shared" si="0"/>
        <v>63.891999999999996</v>
      </c>
      <c r="F50" s="40"/>
    </row>
    <row r="51" spans="1:6" s="4" customFormat="1" ht="21.6" hidden="1" customHeight="1" x14ac:dyDescent="0.3">
      <c r="A51" s="39" t="s">
        <v>158</v>
      </c>
      <c r="B51" s="35" t="s">
        <v>143</v>
      </c>
      <c r="C51" s="36">
        <v>1000</v>
      </c>
      <c r="D51" s="36">
        <v>638.91999999999996</v>
      </c>
      <c r="E51" s="85">
        <f t="shared" si="0"/>
        <v>63.891999999999996</v>
      </c>
      <c r="F51" s="40"/>
    </row>
    <row r="52" spans="1:6" s="4" customFormat="1" ht="51.6" hidden="1" customHeight="1" x14ac:dyDescent="0.3">
      <c r="A52" s="39" t="s">
        <v>159</v>
      </c>
      <c r="B52" s="35" t="s">
        <v>144</v>
      </c>
      <c r="C52" s="36">
        <v>1000</v>
      </c>
      <c r="D52" s="36">
        <v>638.91999999999996</v>
      </c>
      <c r="E52" s="85">
        <f t="shared" si="0"/>
        <v>63.891999999999996</v>
      </c>
      <c r="F52" s="40"/>
    </row>
    <row r="53" spans="1:6" x14ac:dyDescent="0.3">
      <c r="A53" s="61" t="s">
        <v>104</v>
      </c>
      <c r="B53" s="31" t="s">
        <v>145</v>
      </c>
      <c r="C53" s="33">
        <f>C54</f>
        <v>77275.42</v>
      </c>
      <c r="D53" s="33">
        <f>D54</f>
        <v>49372.46</v>
      </c>
      <c r="E53" s="84">
        <f t="shared" si="0"/>
        <v>63.891545332267363</v>
      </c>
      <c r="F53" s="27"/>
    </row>
    <row r="54" spans="1:6" ht="25.2" hidden="1" customHeight="1" x14ac:dyDescent="0.3">
      <c r="A54" s="34" t="s">
        <v>150</v>
      </c>
      <c r="B54" s="31" t="s">
        <v>151</v>
      </c>
      <c r="C54" s="33">
        <v>77275.42</v>
      </c>
      <c r="D54" s="33">
        <v>49372.46</v>
      </c>
      <c r="E54" s="84">
        <f t="shared" si="0"/>
        <v>63.891545332267363</v>
      </c>
      <c r="F54" s="27"/>
    </row>
    <row r="55" spans="1:6" ht="36.6" hidden="1" customHeight="1" x14ac:dyDescent="0.3">
      <c r="A55" s="34" t="s">
        <v>160</v>
      </c>
      <c r="B55" s="31" t="s">
        <v>146</v>
      </c>
      <c r="C55" s="33">
        <v>77275.42</v>
      </c>
      <c r="D55" s="33">
        <v>49372.46</v>
      </c>
      <c r="E55" s="84">
        <f t="shared" si="0"/>
        <v>63.891545332267363</v>
      </c>
      <c r="F55" s="27"/>
    </row>
    <row r="56" spans="1:6" ht="36.6" x14ac:dyDescent="0.3">
      <c r="A56" s="107" t="s">
        <v>117</v>
      </c>
      <c r="B56" s="108" t="s">
        <v>147</v>
      </c>
      <c r="C56" s="109">
        <v>0</v>
      </c>
      <c r="D56" s="109">
        <f>D57</f>
        <v>-532</v>
      </c>
      <c r="E56" s="110">
        <v>0</v>
      </c>
      <c r="F56" s="41"/>
    </row>
    <row r="57" spans="1:6" ht="36.6" hidden="1" x14ac:dyDescent="0.3">
      <c r="A57" s="42" t="s">
        <v>118</v>
      </c>
      <c r="B57" s="43" t="s">
        <v>148</v>
      </c>
      <c r="C57" s="44">
        <v>0</v>
      </c>
      <c r="D57" s="44">
        <v>-532</v>
      </c>
      <c r="E57" s="86">
        <v>0</v>
      </c>
      <c r="F57" s="41"/>
    </row>
    <row r="58" spans="1:6" ht="36.6" hidden="1" x14ac:dyDescent="0.3">
      <c r="A58" s="45" t="s">
        <v>118</v>
      </c>
      <c r="B58" s="46" t="s">
        <v>149</v>
      </c>
      <c r="C58" s="47">
        <v>0</v>
      </c>
      <c r="D58" s="47">
        <f>-D57</f>
        <v>532</v>
      </c>
      <c r="E58" s="79">
        <v>0</v>
      </c>
      <c r="F58" s="41"/>
    </row>
    <row r="59" spans="1:6" x14ac:dyDescent="0.3">
      <c r="A59" s="48"/>
      <c r="B59" s="48"/>
      <c r="C59" s="48"/>
      <c r="D59" s="48"/>
      <c r="E59" s="76"/>
      <c r="F59" s="48"/>
    </row>
    <row r="60" spans="1:6" x14ac:dyDescent="0.3">
      <c r="A60" s="48"/>
      <c r="B60" s="58" t="s">
        <v>162</v>
      </c>
      <c r="C60" s="48"/>
      <c r="D60" s="48"/>
      <c r="E60" s="76"/>
      <c r="F60" s="48"/>
    </row>
    <row r="61" spans="1:6" x14ac:dyDescent="0.3">
      <c r="A61" s="48"/>
      <c r="B61" s="48"/>
      <c r="C61" s="48"/>
      <c r="D61" s="48"/>
      <c r="E61" s="76"/>
      <c r="F61" s="48"/>
    </row>
    <row r="62" spans="1:6" x14ac:dyDescent="0.3">
      <c r="A62" s="91" t="s">
        <v>0</v>
      </c>
      <c r="B62" s="91" t="s">
        <v>65</v>
      </c>
      <c r="C62" s="93" t="s">
        <v>2</v>
      </c>
      <c r="D62" s="93" t="s">
        <v>3</v>
      </c>
      <c r="E62" s="89" t="s">
        <v>165</v>
      </c>
      <c r="F62" s="48"/>
    </row>
    <row r="63" spans="1:6" ht="24.6" customHeight="1" x14ac:dyDescent="0.3">
      <c r="A63" s="92"/>
      <c r="B63" s="92"/>
      <c r="C63" s="94"/>
      <c r="D63" s="94"/>
      <c r="E63" s="90"/>
      <c r="F63" s="48"/>
    </row>
    <row r="64" spans="1:6" ht="3" customHeight="1" x14ac:dyDescent="0.3">
      <c r="A64" s="92"/>
      <c r="B64" s="92"/>
      <c r="C64" s="94"/>
      <c r="D64" s="94"/>
      <c r="E64" s="90"/>
      <c r="F64" s="48"/>
    </row>
    <row r="65" spans="1:6" x14ac:dyDescent="0.3">
      <c r="A65" s="49">
        <v>1</v>
      </c>
      <c r="B65" s="50">
        <v>2</v>
      </c>
      <c r="C65" s="51" t="s">
        <v>152</v>
      </c>
      <c r="D65" s="51" t="s">
        <v>4</v>
      </c>
      <c r="E65" s="78" t="s">
        <v>5</v>
      </c>
      <c r="F65" s="48"/>
    </row>
    <row r="66" spans="1:6" x14ac:dyDescent="0.3">
      <c r="A66" s="52" t="s">
        <v>26</v>
      </c>
      <c r="B66" s="53" t="s">
        <v>7</v>
      </c>
      <c r="C66" s="54">
        <f>C67+C71+C73+C75+C77+C81+C79</f>
        <v>6517923.4399999995</v>
      </c>
      <c r="D66" s="54">
        <f>D67+D71+D73+D75+D77+D81+D79</f>
        <v>5653334.1099999994</v>
      </c>
      <c r="E66" s="71">
        <f>D66/C66*100</f>
        <v>86.735202738128507</v>
      </c>
      <c r="F66" s="48"/>
    </row>
    <row r="67" spans="1:6" x14ac:dyDescent="0.3">
      <c r="A67" s="20" t="s">
        <v>66</v>
      </c>
      <c r="B67" s="21" t="s">
        <v>67</v>
      </c>
      <c r="C67" s="22">
        <f>C68+C69+C70</f>
        <v>1699696.49</v>
      </c>
      <c r="D67" s="22">
        <f>D68+D69+D70</f>
        <v>1629651.9100000001</v>
      </c>
      <c r="E67" s="71">
        <f t="shared" ref="E67:E73" si="1">D67/C67*100</f>
        <v>95.878994843367607</v>
      </c>
      <c r="F67" s="48"/>
    </row>
    <row r="68" spans="1:6" x14ac:dyDescent="0.3">
      <c r="A68" s="55" t="s">
        <v>27</v>
      </c>
      <c r="B68" s="56" t="s">
        <v>68</v>
      </c>
      <c r="C68" s="57">
        <v>736481</v>
      </c>
      <c r="D68" s="57">
        <v>733153.18</v>
      </c>
      <c r="E68" s="72">
        <f t="shared" si="1"/>
        <v>99.548145844903004</v>
      </c>
      <c r="F68" s="48"/>
    </row>
    <row r="69" spans="1:6" ht="36.6" x14ac:dyDescent="0.3">
      <c r="A69" s="55" t="s">
        <v>28</v>
      </c>
      <c r="B69" s="56" t="s">
        <v>69</v>
      </c>
      <c r="C69" s="57">
        <v>963065.49</v>
      </c>
      <c r="D69" s="57">
        <v>896348.73</v>
      </c>
      <c r="E69" s="72">
        <f t="shared" si="1"/>
        <v>93.072458654914527</v>
      </c>
      <c r="F69" s="48"/>
    </row>
    <row r="70" spans="1:6" x14ac:dyDescent="0.3">
      <c r="A70" s="55" t="s">
        <v>70</v>
      </c>
      <c r="B70" s="56" t="s">
        <v>71</v>
      </c>
      <c r="C70" s="57">
        <v>150</v>
      </c>
      <c r="D70" s="57">
        <v>150</v>
      </c>
      <c r="E70" s="72">
        <f t="shared" si="1"/>
        <v>100</v>
      </c>
      <c r="F70" s="48"/>
    </row>
    <row r="71" spans="1:6" x14ac:dyDescent="0.3">
      <c r="A71" s="23" t="s">
        <v>72</v>
      </c>
      <c r="B71" s="24" t="s">
        <v>73</v>
      </c>
      <c r="C71" s="25">
        <f>C72</f>
        <v>74200</v>
      </c>
      <c r="D71" s="25">
        <f>D72</f>
        <v>74200</v>
      </c>
      <c r="E71" s="75">
        <f>E72</f>
        <v>100</v>
      </c>
      <c r="F71" s="48"/>
    </row>
    <row r="72" spans="1:6" x14ac:dyDescent="0.3">
      <c r="A72" s="55" t="s">
        <v>74</v>
      </c>
      <c r="B72" s="56" t="s">
        <v>75</v>
      </c>
      <c r="C72" s="57">
        <v>74200</v>
      </c>
      <c r="D72" s="57">
        <v>74200</v>
      </c>
      <c r="E72" s="72">
        <f t="shared" si="1"/>
        <v>100</v>
      </c>
      <c r="F72" s="48"/>
    </row>
    <row r="73" spans="1:6" ht="24" x14ac:dyDescent="0.3">
      <c r="A73" s="23" t="s">
        <v>77</v>
      </c>
      <c r="B73" s="24" t="s">
        <v>76</v>
      </c>
      <c r="C73" s="25">
        <f>C74</f>
        <v>146239</v>
      </c>
      <c r="D73" s="25">
        <f>D74</f>
        <v>138892.59</v>
      </c>
      <c r="E73" s="71">
        <f t="shared" si="1"/>
        <v>94.976435834490118</v>
      </c>
      <c r="F73" s="48"/>
    </row>
    <row r="74" spans="1:6" x14ac:dyDescent="0.3">
      <c r="A74" s="55" t="s">
        <v>78</v>
      </c>
      <c r="B74" s="56" t="s">
        <v>79</v>
      </c>
      <c r="C74" s="57">
        <v>146239</v>
      </c>
      <c r="D74" s="57">
        <v>138892.59</v>
      </c>
      <c r="E74" s="72">
        <f>D74/C74*100</f>
        <v>94.976435834490118</v>
      </c>
      <c r="F74" s="48"/>
    </row>
    <row r="75" spans="1:6" x14ac:dyDescent="0.3">
      <c r="A75" s="23" t="s">
        <v>80</v>
      </c>
      <c r="B75" s="24" t="s">
        <v>81</v>
      </c>
      <c r="C75" s="25">
        <f>C76</f>
        <v>2907779.28</v>
      </c>
      <c r="D75" s="25">
        <f>D76</f>
        <v>2208110</v>
      </c>
      <c r="E75" s="73">
        <f t="shared" ref="E75:E82" si="2">D75/C75*100</f>
        <v>75.938019614748754</v>
      </c>
      <c r="F75" s="48"/>
    </row>
    <row r="76" spans="1:6" x14ac:dyDescent="0.3">
      <c r="A76" s="55" t="s">
        <v>82</v>
      </c>
      <c r="B76" s="56" t="s">
        <v>83</v>
      </c>
      <c r="C76" s="57">
        <v>2907779.28</v>
      </c>
      <c r="D76" s="57">
        <v>2208110</v>
      </c>
      <c r="E76" s="74">
        <f t="shared" si="2"/>
        <v>75.938019614748754</v>
      </c>
      <c r="F76" s="48"/>
    </row>
    <row r="77" spans="1:6" x14ac:dyDescent="0.3">
      <c r="A77" s="23" t="s">
        <v>84</v>
      </c>
      <c r="B77" s="24" t="s">
        <v>85</v>
      </c>
      <c r="C77" s="25">
        <f>C78</f>
        <v>452148.1</v>
      </c>
      <c r="D77" s="25">
        <f>D78</f>
        <v>392904.77</v>
      </c>
      <c r="E77" s="73">
        <f t="shared" si="2"/>
        <v>86.89736172727477</v>
      </c>
      <c r="F77" s="48"/>
    </row>
    <row r="78" spans="1:6" x14ac:dyDescent="0.3">
      <c r="A78" s="55" t="s">
        <v>86</v>
      </c>
      <c r="B78" s="56" t="s">
        <v>87</v>
      </c>
      <c r="C78" s="57">
        <v>452148.1</v>
      </c>
      <c r="D78" s="57">
        <v>392904.77</v>
      </c>
      <c r="E78" s="74">
        <f t="shared" si="2"/>
        <v>86.89736172727477</v>
      </c>
      <c r="F78" s="48"/>
    </row>
    <row r="79" spans="1:6" x14ac:dyDescent="0.3">
      <c r="A79" s="23" t="s">
        <v>128</v>
      </c>
      <c r="B79" s="24" t="s">
        <v>129</v>
      </c>
      <c r="C79" s="25">
        <f>C80</f>
        <v>350981.57</v>
      </c>
      <c r="D79" s="25">
        <f>D80</f>
        <v>322695.84000000003</v>
      </c>
      <c r="E79" s="73">
        <f t="shared" si="2"/>
        <v>91.940964307613086</v>
      </c>
      <c r="F79" s="48"/>
    </row>
    <row r="80" spans="1:6" x14ac:dyDescent="0.3">
      <c r="A80" s="55" t="s">
        <v>130</v>
      </c>
      <c r="B80" s="56" t="s">
        <v>131</v>
      </c>
      <c r="C80" s="57">
        <v>350981.57</v>
      </c>
      <c r="D80" s="57">
        <v>322695.84000000003</v>
      </c>
      <c r="E80" s="74">
        <f t="shared" si="2"/>
        <v>91.940964307613086</v>
      </c>
      <c r="F80" s="48"/>
    </row>
    <row r="81" spans="1:6" ht="46.8" x14ac:dyDescent="0.3">
      <c r="A81" s="23" t="s">
        <v>88</v>
      </c>
      <c r="B81" s="24" t="s">
        <v>89</v>
      </c>
      <c r="C81" s="25">
        <v>886879</v>
      </c>
      <c r="D81" s="25">
        <v>886879</v>
      </c>
      <c r="E81" s="73">
        <f t="shared" si="2"/>
        <v>100</v>
      </c>
      <c r="F81" s="48"/>
    </row>
    <row r="82" spans="1:6" x14ac:dyDescent="0.3">
      <c r="A82" s="55" t="s">
        <v>90</v>
      </c>
      <c r="B82" s="56" t="s">
        <v>91</v>
      </c>
      <c r="C82" s="57">
        <v>886879</v>
      </c>
      <c r="D82" s="57">
        <v>886879</v>
      </c>
      <c r="E82" s="74">
        <f t="shared" si="2"/>
        <v>100</v>
      </c>
      <c r="F82" s="48"/>
    </row>
    <row r="83" spans="1:6" x14ac:dyDescent="0.3">
      <c r="A83" s="48"/>
      <c r="B83" s="48"/>
      <c r="C83" s="48"/>
      <c r="D83" s="48"/>
      <c r="E83" s="76"/>
      <c r="F83" s="48"/>
    </row>
    <row r="84" spans="1:6" x14ac:dyDescent="0.3">
      <c r="A84" s="95" t="s">
        <v>163</v>
      </c>
      <c r="B84" s="95"/>
      <c r="C84" s="95"/>
      <c r="D84" s="95"/>
      <c r="E84" s="95"/>
      <c r="F84" s="95"/>
    </row>
    <row r="85" spans="1:6" x14ac:dyDescent="0.3">
      <c r="A85" s="48"/>
      <c r="B85" s="48"/>
      <c r="C85" s="48"/>
      <c r="D85" s="48"/>
      <c r="E85" s="76"/>
      <c r="F85" s="48"/>
    </row>
    <row r="86" spans="1:6" x14ac:dyDescent="0.3">
      <c r="A86" s="91" t="s">
        <v>0</v>
      </c>
      <c r="B86" s="91" t="s">
        <v>57</v>
      </c>
      <c r="C86" s="91" t="s">
        <v>2</v>
      </c>
      <c r="D86" s="91" t="s">
        <v>3</v>
      </c>
      <c r="E86" s="89" t="s">
        <v>165</v>
      </c>
      <c r="F86" s="48"/>
    </row>
    <row r="87" spans="1:6" ht="25.8" customHeight="1" x14ac:dyDescent="0.3">
      <c r="A87" s="92"/>
      <c r="B87" s="92"/>
      <c r="C87" s="92"/>
      <c r="D87" s="92"/>
      <c r="E87" s="90"/>
      <c r="F87" s="48"/>
    </row>
    <row r="88" spans="1:6" x14ac:dyDescent="0.3">
      <c r="A88" s="49">
        <v>1</v>
      </c>
      <c r="B88" s="50">
        <v>2</v>
      </c>
      <c r="C88" s="51" t="s">
        <v>152</v>
      </c>
      <c r="D88" s="51" t="s">
        <v>4</v>
      </c>
      <c r="E88" s="78" t="s">
        <v>5</v>
      </c>
      <c r="F88" s="48"/>
    </row>
    <row r="89" spans="1:6" x14ac:dyDescent="0.3">
      <c r="A89" s="59" t="s">
        <v>29</v>
      </c>
      <c r="B89" s="60" t="s">
        <v>7</v>
      </c>
      <c r="C89" s="54">
        <v>2642233.2200000002</v>
      </c>
      <c r="D89" s="54">
        <v>1734344.74</v>
      </c>
      <c r="E89" s="71">
        <f>D89/C89*100</f>
        <v>65.639351094071856</v>
      </c>
      <c r="F89" s="48"/>
    </row>
    <row r="90" spans="1:6" hidden="1" x14ac:dyDescent="0.3">
      <c r="A90" s="8" t="s">
        <v>153</v>
      </c>
      <c r="B90" s="9" t="s">
        <v>58</v>
      </c>
      <c r="C90" s="10" t="s">
        <v>94</v>
      </c>
      <c r="D90" s="10" t="s">
        <v>94</v>
      </c>
      <c r="E90" s="87" t="s">
        <v>94</v>
      </c>
    </row>
    <row r="91" spans="1:6" hidden="1" x14ac:dyDescent="0.3">
      <c r="A91" s="11" t="s">
        <v>30</v>
      </c>
      <c r="B91" s="9" t="s">
        <v>58</v>
      </c>
      <c r="C91" s="7">
        <v>2642233.2200000002</v>
      </c>
      <c r="D91" s="7">
        <v>1734344.74</v>
      </c>
      <c r="E91" s="88">
        <f t="shared" ref="E91:E99" si="3">D91/C91*100</f>
        <v>65.639351094071856</v>
      </c>
    </row>
    <row r="92" spans="1:6" hidden="1" x14ac:dyDescent="0.3">
      <c r="A92" s="13" t="s">
        <v>95</v>
      </c>
      <c r="B92" s="9" t="s">
        <v>31</v>
      </c>
      <c r="C92" s="12">
        <v>-3875690.22</v>
      </c>
      <c r="D92" s="12">
        <f>D93</f>
        <v>-3918989.37</v>
      </c>
      <c r="E92" s="88">
        <f t="shared" si="3"/>
        <v>101.11719842253027</v>
      </c>
    </row>
    <row r="93" spans="1:6" hidden="1" x14ac:dyDescent="0.3">
      <c r="A93" s="5" t="s">
        <v>32</v>
      </c>
      <c r="B93" s="9" t="s">
        <v>59</v>
      </c>
      <c r="C93" s="12">
        <v>-3875690.22</v>
      </c>
      <c r="D93" s="12">
        <f>D94</f>
        <v>-3918989.37</v>
      </c>
      <c r="E93" s="88">
        <f t="shared" si="3"/>
        <v>101.11719842253027</v>
      </c>
    </row>
    <row r="94" spans="1:6" hidden="1" x14ac:dyDescent="0.3">
      <c r="A94" s="5" t="s">
        <v>33</v>
      </c>
      <c r="B94" s="9" t="s">
        <v>60</v>
      </c>
      <c r="C94" s="12">
        <v>-3875690.22</v>
      </c>
      <c r="D94" s="12">
        <f>D95</f>
        <v>-3918989.37</v>
      </c>
      <c r="E94" s="88">
        <f t="shared" si="3"/>
        <v>101.11719842253027</v>
      </c>
    </row>
    <row r="95" spans="1:6" ht="21.6" hidden="1" x14ac:dyDescent="0.3">
      <c r="A95" s="5" t="s">
        <v>34</v>
      </c>
      <c r="B95" s="9" t="s">
        <v>61</v>
      </c>
      <c r="C95" s="12">
        <v>-3875690.22</v>
      </c>
      <c r="D95" s="12">
        <v>-3918989.37</v>
      </c>
      <c r="E95" s="88">
        <f t="shared" si="3"/>
        <v>101.11719842253027</v>
      </c>
    </row>
    <row r="96" spans="1:6" hidden="1" x14ac:dyDescent="0.3">
      <c r="A96" s="14" t="s">
        <v>35</v>
      </c>
      <c r="B96" s="9" t="s">
        <v>36</v>
      </c>
      <c r="C96" s="12">
        <v>6517923.4400000004</v>
      </c>
      <c r="D96" s="12">
        <f>D97</f>
        <v>5653334.1100000003</v>
      </c>
      <c r="E96" s="88">
        <f t="shared" si="3"/>
        <v>86.735202738128521</v>
      </c>
    </row>
    <row r="97" spans="1:5" hidden="1" x14ac:dyDescent="0.3">
      <c r="A97" s="5" t="s">
        <v>37</v>
      </c>
      <c r="B97" s="15" t="s">
        <v>62</v>
      </c>
      <c r="C97" s="12">
        <v>6517923.4400000004</v>
      </c>
      <c r="D97" s="12">
        <f>D98</f>
        <v>5653334.1100000003</v>
      </c>
      <c r="E97" s="88">
        <f t="shared" si="3"/>
        <v>86.735202738128521</v>
      </c>
    </row>
    <row r="98" spans="1:5" hidden="1" x14ac:dyDescent="0.3">
      <c r="A98" s="5" t="s">
        <v>38</v>
      </c>
      <c r="B98" s="15" t="s">
        <v>63</v>
      </c>
      <c r="C98" s="12">
        <v>6517923.4400000004</v>
      </c>
      <c r="D98" s="12">
        <f>D99</f>
        <v>5653334.1100000003</v>
      </c>
      <c r="E98" s="88">
        <f t="shared" si="3"/>
        <v>86.735202738128521</v>
      </c>
    </row>
    <row r="99" spans="1:5" ht="21.6" hidden="1" x14ac:dyDescent="0.3">
      <c r="A99" s="5" t="s">
        <v>39</v>
      </c>
      <c r="B99" s="15" t="s">
        <v>64</v>
      </c>
      <c r="C99" s="12">
        <v>6517923.4400000004</v>
      </c>
      <c r="D99" s="12">
        <v>5653334.1100000003</v>
      </c>
      <c r="E99" s="88">
        <f t="shared" si="3"/>
        <v>86.735202738128521</v>
      </c>
    </row>
    <row r="100" spans="1:5" x14ac:dyDescent="0.3">
      <c r="A100" s="70" t="s">
        <v>153</v>
      </c>
      <c r="B100" s="66" t="s">
        <v>58</v>
      </c>
      <c r="C100" s="64">
        <v>2642233.2200000002</v>
      </c>
      <c r="D100" s="64">
        <v>1734344.74</v>
      </c>
      <c r="E100" s="72">
        <f>D100/C100*100</f>
        <v>65.639351094071856</v>
      </c>
    </row>
    <row r="101" spans="1:5" x14ac:dyDescent="0.3">
      <c r="A101" s="65" t="s">
        <v>30</v>
      </c>
      <c r="B101" s="66" t="s">
        <v>58</v>
      </c>
      <c r="C101" s="64">
        <v>2642233.2200000002</v>
      </c>
      <c r="D101" s="64">
        <v>1734344.74</v>
      </c>
      <c r="E101" s="72">
        <f t="shared" ref="E101:E109" si="4">D101/C101*100</f>
        <v>65.639351094071856</v>
      </c>
    </row>
    <row r="102" spans="1:5" x14ac:dyDescent="0.3">
      <c r="A102" s="67" t="s">
        <v>95</v>
      </c>
      <c r="B102" s="66" t="s">
        <v>31</v>
      </c>
      <c r="C102" s="68">
        <v>-3875690.22</v>
      </c>
      <c r="D102" s="68">
        <f>D103</f>
        <v>-3918989.37</v>
      </c>
      <c r="E102" s="72">
        <f t="shared" si="4"/>
        <v>101.11719842253027</v>
      </c>
    </row>
    <row r="103" spans="1:5" ht="15.6" hidden="1" customHeight="1" x14ac:dyDescent="0.3">
      <c r="A103" s="55" t="s">
        <v>32</v>
      </c>
      <c r="B103" s="66" t="s">
        <v>59</v>
      </c>
      <c r="C103" s="68">
        <v>-3875690.22</v>
      </c>
      <c r="D103" s="68">
        <f>D104</f>
        <v>-3918989.37</v>
      </c>
      <c r="E103" s="72">
        <f t="shared" si="4"/>
        <v>101.11719842253027</v>
      </c>
    </row>
    <row r="104" spans="1:5" hidden="1" x14ac:dyDescent="0.3">
      <c r="A104" s="55" t="s">
        <v>33</v>
      </c>
      <c r="B104" s="66" t="s">
        <v>60</v>
      </c>
      <c r="C104" s="68">
        <v>-3875690.22</v>
      </c>
      <c r="D104" s="68">
        <f>D105</f>
        <v>-3918989.37</v>
      </c>
      <c r="E104" s="72">
        <f t="shared" si="4"/>
        <v>101.11719842253027</v>
      </c>
    </row>
    <row r="105" spans="1:5" ht="24.6" x14ac:dyDescent="0.3">
      <c r="A105" s="55" t="s">
        <v>34</v>
      </c>
      <c r="B105" s="66" t="s">
        <v>61</v>
      </c>
      <c r="C105" s="68">
        <v>-3875690.22</v>
      </c>
      <c r="D105" s="68">
        <v>-3918989.37</v>
      </c>
      <c r="E105" s="72">
        <f t="shared" si="4"/>
        <v>101.11719842253027</v>
      </c>
    </row>
    <row r="106" spans="1:5" x14ac:dyDescent="0.3">
      <c r="A106" s="67" t="s">
        <v>35</v>
      </c>
      <c r="B106" s="66" t="s">
        <v>36</v>
      </c>
      <c r="C106" s="68">
        <v>6517923.4400000004</v>
      </c>
      <c r="D106" s="68">
        <f>D107</f>
        <v>5653334.1100000003</v>
      </c>
      <c r="E106" s="72">
        <f t="shared" si="4"/>
        <v>86.735202738128521</v>
      </c>
    </row>
    <row r="107" spans="1:5" hidden="1" x14ac:dyDescent="0.3">
      <c r="A107" s="55" t="s">
        <v>37</v>
      </c>
      <c r="B107" s="69" t="s">
        <v>62</v>
      </c>
      <c r="C107" s="68">
        <v>6517923.4400000004</v>
      </c>
      <c r="D107" s="68">
        <f>D108</f>
        <v>5653334.1100000003</v>
      </c>
      <c r="E107" s="72">
        <f t="shared" si="4"/>
        <v>86.735202738128521</v>
      </c>
    </row>
    <row r="108" spans="1:5" hidden="1" x14ac:dyDescent="0.3">
      <c r="A108" s="55" t="s">
        <v>38</v>
      </c>
      <c r="B108" s="69" t="s">
        <v>63</v>
      </c>
      <c r="C108" s="68">
        <v>6517923.4400000004</v>
      </c>
      <c r="D108" s="68">
        <f>D109</f>
        <v>5653334.1100000003</v>
      </c>
      <c r="E108" s="72">
        <f t="shared" si="4"/>
        <v>86.735202738128521</v>
      </c>
    </row>
    <row r="109" spans="1:5" ht="24.6" x14ac:dyDescent="0.3">
      <c r="A109" s="55" t="s">
        <v>39</v>
      </c>
      <c r="B109" s="69" t="s">
        <v>64</v>
      </c>
      <c r="C109" s="68">
        <v>6517923.4400000004</v>
      </c>
      <c r="D109" s="68">
        <v>5653334.1100000003</v>
      </c>
      <c r="E109" s="72">
        <f t="shared" si="4"/>
        <v>86.735202738128521</v>
      </c>
    </row>
  </sheetData>
  <mergeCells count="18">
    <mergeCell ref="A86:A87"/>
    <mergeCell ref="B86:B87"/>
    <mergeCell ref="C86:C87"/>
    <mergeCell ref="D86:D87"/>
    <mergeCell ref="E86:E87"/>
    <mergeCell ref="A84:F84"/>
    <mergeCell ref="D1:E1"/>
    <mergeCell ref="A2:E2"/>
    <mergeCell ref="A6:A8"/>
    <mergeCell ref="B6:B8"/>
    <mergeCell ref="C6:C8"/>
    <mergeCell ref="D6:D8"/>
    <mergeCell ref="E6:E8"/>
    <mergeCell ref="A62:A64"/>
    <mergeCell ref="B62:B64"/>
    <mergeCell ref="C62:C64"/>
    <mergeCell ref="D62:D64"/>
    <mergeCell ref="E62:E64"/>
  </mergeCells>
  <pageMargins left="0.39374999999999999" right="0.39374999999999999" top="0.39374999999999999" bottom="0.39374999999999999" header="0.51180550000000002" footer="0.5118055000000000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2020-12-09T06:40:05Z</cp:lastPrinted>
  <dcterms:created xsi:type="dcterms:W3CDTF">2020-02-23T07:03:45Z</dcterms:created>
  <dcterms:modified xsi:type="dcterms:W3CDTF">2020-12-15T11:26:53Z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