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5" r:id="rId1"/>
  </sheets>
  <calcPr calcId="152511"/>
</workbook>
</file>

<file path=xl/calcChain.xml><?xml version="1.0" encoding="utf-8"?>
<calcChain xmlns="http://schemas.openxmlformats.org/spreadsheetml/2006/main">
  <c r="E116" i="15" l="1"/>
  <c r="E125" i="15"/>
  <c r="E124" i="15"/>
  <c r="D124" i="15"/>
  <c r="D123" i="15"/>
  <c r="E123" i="15" s="1"/>
  <c r="D122" i="15"/>
  <c r="E122" i="15" s="1"/>
  <c r="E121" i="15"/>
  <c r="D120" i="15"/>
  <c r="E120" i="15" s="1"/>
  <c r="D119" i="15"/>
  <c r="E119" i="15" s="1"/>
  <c r="E117" i="15"/>
  <c r="D118" i="15" l="1"/>
  <c r="E118" i="15" s="1"/>
  <c r="E115" i="15"/>
  <c r="D114" i="15"/>
  <c r="E114" i="15" s="1"/>
  <c r="E111" i="15"/>
  <c r="D110" i="15"/>
  <c r="E110" i="15" s="1"/>
  <c r="E107" i="15"/>
  <c r="E105" i="15"/>
  <c r="E98" i="15"/>
  <c r="D97" i="15"/>
  <c r="C97" i="15"/>
  <c r="E96" i="15"/>
  <c r="D95" i="15"/>
  <c r="C95" i="15"/>
  <c r="E94" i="15"/>
  <c r="E93" i="15"/>
  <c r="E92" i="15"/>
  <c r="D91" i="15"/>
  <c r="C91" i="15"/>
  <c r="E90" i="15"/>
  <c r="D89" i="15"/>
  <c r="C89" i="15"/>
  <c r="E88" i="15"/>
  <c r="D87" i="15"/>
  <c r="C87" i="15"/>
  <c r="E86" i="15"/>
  <c r="E85" i="15" s="1"/>
  <c r="D85" i="15"/>
  <c r="C85" i="15"/>
  <c r="E84" i="15"/>
  <c r="E83" i="15"/>
  <c r="E82" i="15"/>
  <c r="E81" i="15"/>
  <c r="D80" i="15"/>
  <c r="C80" i="15"/>
  <c r="D69" i="15"/>
  <c r="E68" i="15"/>
  <c r="E67" i="15"/>
  <c r="D66" i="15"/>
  <c r="C66" i="15"/>
  <c r="E65" i="15"/>
  <c r="E64" i="15"/>
  <c r="D63" i="15"/>
  <c r="C63" i="15"/>
  <c r="E62" i="15"/>
  <c r="D61" i="15"/>
  <c r="C61" i="15"/>
  <c r="E59" i="15"/>
  <c r="E58" i="15"/>
  <c r="E57" i="15"/>
  <c r="E56" i="15"/>
  <c r="E55" i="15"/>
  <c r="E54" i="15"/>
  <c r="E53" i="15"/>
  <c r="E52" i="15"/>
  <c r="E51" i="15"/>
  <c r="E50" i="15"/>
  <c r="D49" i="15"/>
  <c r="C49" i="15"/>
  <c r="E47" i="15"/>
  <c r="E46" i="15"/>
  <c r="E45" i="15"/>
  <c r="E44" i="15"/>
  <c r="E43" i="15"/>
  <c r="E42" i="15"/>
  <c r="D41" i="15"/>
  <c r="C41" i="15"/>
  <c r="D40" i="15"/>
  <c r="C40" i="15"/>
  <c r="E37" i="15"/>
  <c r="E36" i="15"/>
  <c r="E35" i="15"/>
  <c r="E34" i="15"/>
  <c r="E33" i="15"/>
  <c r="E31" i="15"/>
  <c r="E30" i="15"/>
  <c r="D29" i="15"/>
  <c r="C29" i="15"/>
  <c r="D26" i="15"/>
  <c r="E24" i="15"/>
  <c r="E23" i="15"/>
  <c r="E22" i="15"/>
  <c r="E21" i="15"/>
  <c r="D20" i="15"/>
  <c r="C20" i="15"/>
  <c r="E19" i="15"/>
  <c r="E18" i="15"/>
  <c r="E17" i="15"/>
  <c r="D16" i="15"/>
  <c r="E16" i="15" s="1"/>
  <c r="C15" i="15"/>
  <c r="C14" i="15" s="1"/>
  <c r="D15" i="15" l="1"/>
  <c r="D79" i="15"/>
  <c r="C48" i="15"/>
  <c r="D109" i="15"/>
  <c r="E49" i="15"/>
  <c r="E66" i="15"/>
  <c r="C79" i="15"/>
  <c r="E87" i="15"/>
  <c r="E91" i="15"/>
  <c r="D113" i="15"/>
  <c r="E61" i="15"/>
  <c r="E97" i="15"/>
  <c r="E15" i="15"/>
  <c r="E20" i="15"/>
  <c r="E41" i="15"/>
  <c r="E63" i="15"/>
  <c r="E89" i="15"/>
  <c r="E95" i="15"/>
  <c r="E80" i="15"/>
  <c r="C10" i="15"/>
  <c r="D48" i="15"/>
  <c r="E48" i="15" s="1"/>
  <c r="E40" i="15"/>
  <c r="E29" i="15"/>
  <c r="D14" i="15"/>
  <c r="E79" i="15" l="1"/>
  <c r="E109" i="15"/>
  <c r="D108" i="15"/>
  <c r="E108" i="15" s="1"/>
  <c r="E113" i="15"/>
  <c r="D112" i="15"/>
  <c r="E112" i="15" s="1"/>
  <c r="E14" i="15"/>
  <c r="D10" i="15"/>
  <c r="E10" i="15" s="1"/>
</calcChain>
</file>

<file path=xl/sharedStrings.xml><?xml version="1.0" encoding="utf-8"?>
<sst xmlns="http://schemas.openxmlformats.org/spreadsheetml/2006/main" count="237" uniqueCount="198">
  <si>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</si>
  <si>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</si>
  <si>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</si>
  <si>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</si>
  <si>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</si>
  <si>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</si>
  <si>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</si>
  <si>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</si>
  <si>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</si>
  <si>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</si>
  <si>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</si>
  <si>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</si>
  <si>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</si>
  <si>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</si>
  <si>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</si>
  <si>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</si>
  <si>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</si>
  <si>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</si>
  <si>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</si>
  <si>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</si>
  <si>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</si>
  <si>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</si>
  <si>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</si>
  <si>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</si>
  <si>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</si>
  <si>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</si>
  <si>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</si>
  <si>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</si>
  <si>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</si>
  <si>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</si>
  <si>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</si>
  <si>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</si>
  <si>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</si>
  <si>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</si>
  <si>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</si>
  <si>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</si>
  <si>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</si>
  <si>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</si>
  <si>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</si>
  <si>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</si>
  <si>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</si>
  <si>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</si>
  <si>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</si>
  <si>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</si>
  <si>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</si>
  <si>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</si>
  <si>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</si>
  <si>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</si>
  <si>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</si>
  <si>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</si>
  <si>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</si>
  <si>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</si>
  <si>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</si>
  <si>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</si>
  <si>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</si>
  <si>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</si>
  <si>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</si>
  <si>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</si>
  <si>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</si>
  <si>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</si>
  <si>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</si>
  <si>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</si>
  <si>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</si>
  <si>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</si>
  <si>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</si>
  <si>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</si>
  <si>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</si>
  <si>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</si>
  <si>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</si>
  <si>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</si>
  <si>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</si>
  <si>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</si>
  <si>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</si>
  <si>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</si>
  <si>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</si>
  <si>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</si>
  <si>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</si>
  <si>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</si>
  <si>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</si>
  <si>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</si>
  <si>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</si>
  <si>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</si>
  <si>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</si>
  <si>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</si>
  <si>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</si>
  <si>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</si>
  <si>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</si>
  <si>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</si>
  <si>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</si>
  <si>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</si>
  <si>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</si>
  <si>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</si>
  <si>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</si>
  <si>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</si>
  <si>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</si>
  <si>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</si>
  <si>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</si>
  <si>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</si>
  <si>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</si>
  <si>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</si>
  <si>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</si>
  <si>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</si>
  <si>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</si>
  <si>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</si>
  <si>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</si>
  <si>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</si>
  <si>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</si>
  <si>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</si>
  <si>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</si>
  <si>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</si>
  <si>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</si>
  <si>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</si>
  <si>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</si>
  <si>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</si>
  <si>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</si>
  <si>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</si>
  <si>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</si>
  <si>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</si>
  <si>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</si>
  <si>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</si>
  <si>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</si>
  <si>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</si>
  <si>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</si>
  <si>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</si>
  <si>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</si>
  <si>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</si>
  <si>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</si>
  <si>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</si>
  <si>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</si>
  <si>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</si>
  <si>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0502</t>
  </si>
  <si>
    <t>Коммунальное хозяйство</t>
  </si>
  <si>
    <t>Субсидии бюджетам сельских поселений на реализацию программ формирования современной городской среды</t>
  </si>
  <si>
    <t>000 1 05 03010 10 1000 110</t>
  </si>
  <si>
    <t>000 1 05 00000 00 0000 000</t>
  </si>
  <si>
    <t>000 1 05 03010 12 1000 110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</si>
  <si>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</si>
  <si>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</si>
  <si>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</si>
  <si>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</si>
  <si>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</si>
  <si>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</si>
  <si>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</si>
  <si>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 (за налоговые периоды, истекшие до 1 января 2011 года)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</si>
  <si>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</si>
  <si>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</si>
  <si>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</si>
  <si>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</si>
  <si>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</si>
  <si>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730 2 00 00000 00 0000 000</t>
  </si>
  <si>
    <t>730 2 02 00000 00 0000 000</t>
  </si>
  <si>
    <t>730 2 02 25555 10 0000 000</t>
  </si>
  <si>
    <t>730 2 02 29999 10 9000 150</t>
  </si>
  <si>
    <t>730 2 02 35118 10 0000 150</t>
  </si>
  <si>
    <t>730 2 02 39999 10 2114 150</t>
  </si>
  <si>
    <t>730 2 02 4001 41 0000 150</t>
  </si>
  <si>
    <t>730 2 02 49999 10 90000 150</t>
  </si>
  <si>
    <t>730 2 04 00000 00 00000 000</t>
  </si>
  <si>
    <t>730 2 04 05000 10 0000 150</t>
  </si>
  <si>
    <t>730 2 04 05099 10 9000 150</t>
  </si>
  <si>
    <t>730 2 07 00000 00 0000 000</t>
  </si>
  <si>
    <t>730 2 07 05030 10 5555 150</t>
  </si>
  <si>
    <t>730 2 07 05301 00 9000 150</t>
  </si>
  <si>
    <t>730 2 19 0000 00 0000 000</t>
  </si>
  <si>
    <t xml:space="preserve">730 2 19 0000 10 0000 000 </t>
  </si>
  <si>
    <t>730 2 19 60010 10 0000 000</t>
  </si>
  <si>
    <t>730 2 02 20216 10 0000 150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</si>
  <si>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</si>
  <si>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</si>
  <si>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</si>
  <si>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</si>
  <si>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000 1 11 05000 00 0000 120</t>
  </si>
  <si>
    <t>СОЦИАЛЬНАЯ ПОЛИТИКА</t>
  </si>
  <si>
    <t>1000</t>
  </si>
  <si>
    <t>Пенсионное обеспечение</t>
  </si>
  <si>
    <t>1001</t>
  </si>
  <si>
    <t>730 1 08 04020 01 0000 110</t>
  </si>
  <si>
    <t>730 1 08 04000 01 0000 110</t>
  </si>
  <si>
    <t>730 1 08 00000 00 0000 000</t>
  </si>
  <si>
    <t>730 1 08 040200 11 000 110</t>
  </si>
  <si>
    <t>730 1 11 00000 00 0000 000</t>
  </si>
  <si>
    <t>730 1 11 09045 10 0000 120</t>
  </si>
  <si>
    <t>3</t>
  </si>
  <si>
    <t>Источники внутреннего финансирования дефицитов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</si>
  <si>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</si>
  <si>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</si>
  <si>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</si>
  <si>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</si>
  <si>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</si>
  <si>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</si>
  <si>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</si>
  <si>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</si>
  <si>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</si>
  <si>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</si>
  <si>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</si>
  <si>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</si>
  <si>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"Коломенское сельское поселение" Вышневолоцкого района Тверской области за 2019 год</t>
  </si>
  <si>
    <t>% исполнения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</si>
</sst>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0.0"/>
    <numFmt numFmtId="167" formatCode="#,##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4" fillId="0" borderId="1" xfId="9" applyNumberFormat="1" applyBorder="1" applyProtection="1">
      <alignment horizontal="right"/>
    </xf>
    <xf numFmtId="0" fontId="2" fillId="0" borderId="1" xfId="28" applyNumberFormat="1" applyBorder="1" applyAlignment="1" applyProtection="1">
      <alignment horizontal="center" vertical="center" wrapText="1"/>
    </xf>
    <xf numFmtId="0" fontId="18" fillId="0" borderId="1" xfId="28" applyNumberFormat="1" applyFont="1" applyBorder="1" applyAlignment="1" applyProtection="1">
      <alignment horizontal="center" wrapText="1"/>
    </xf>
    <xf numFmtId="0" fontId="21" fillId="0" borderId="34" xfId="36" applyNumberFormat="1" applyFont="1" applyBorder="1" applyProtection="1">
      <alignment horizontal="left" wrapText="1"/>
    </xf>
    <xf numFmtId="49" fontId="21" fillId="0" borderId="34" xfId="38" applyNumberFormat="1" applyFont="1" applyBorder="1" applyProtection="1">
      <alignment horizontal="center"/>
    </xf>
    <xf numFmtId="4" fontId="21" fillId="0" borderId="34" xfId="39" applyNumberFormat="1" applyFont="1" applyBorder="1" applyProtection="1">
      <alignment horizontal="right" shrinkToFit="1"/>
    </xf>
    <xf numFmtId="0" fontId="21" fillId="0" borderId="13" xfId="40" applyNumberFormat="1" applyFont="1" applyBorder="1" applyProtection="1">
      <alignment horizontal="left" wrapText="1"/>
    </xf>
    <xf numFmtId="49" fontId="21" fillId="0" borderId="13" xfId="42" applyNumberFormat="1" applyFont="1" applyBorder="1" applyProtection="1">
      <alignment horizontal="center"/>
    </xf>
    <xf numFmtId="165" fontId="21" fillId="0" borderId="13" xfId="57" applyNumberFormat="1" applyFont="1" applyBorder="1" applyProtection="1">
      <alignment horizontal="right" shrinkToFit="1"/>
    </xf>
    <xf numFmtId="0" fontId="21" fillId="0" borderId="13" xfId="59" applyNumberFormat="1" applyFont="1" applyBorder="1" applyProtection="1">
      <alignment horizontal="left" wrapText="1"/>
    </xf>
    <xf numFmtId="49" fontId="21" fillId="0" borderId="13" xfId="61" applyNumberFormat="1" applyFont="1" applyBorder="1" applyProtection="1">
      <alignment horizontal="center" wrapText="1"/>
    </xf>
    <xf numFmtId="4" fontId="21" fillId="0" borderId="13" xfId="62" applyNumberFormat="1" applyFont="1" applyBorder="1" applyProtection="1">
      <alignment horizontal="right" wrapText="1"/>
    </xf>
    <xf numFmtId="0" fontId="21" fillId="0" borderId="1" xfId="28" applyNumberFormat="1" applyFont="1" applyBorder="1" applyAlignment="1" applyProtection="1">
      <alignment horizontal="center" wrapText="1"/>
    </xf>
    <xf numFmtId="0" fontId="20" fillId="0" borderId="1" xfId="9" applyNumberFormat="1" applyFont="1" applyBorder="1" applyProtection="1">
      <alignment horizontal="right"/>
    </xf>
    <xf numFmtId="0" fontId="20" fillId="0" borderId="1" xfId="31" applyNumberFormat="1" applyFont="1" applyBorder="1" applyProtection="1"/>
    <xf numFmtId="0" fontId="20" fillId="0" borderId="1" xfId="32" applyNumberFormat="1" applyFont="1" applyBorder="1" applyProtection="1"/>
    <xf numFmtId="0" fontId="20" fillId="0" borderId="34" xfId="33" applyNumberFormat="1" applyFont="1" applyBorder="1" applyProtection="1">
      <alignment horizontal="center" vertical="center"/>
    </xf>
    <xf numFmtId="0" fontId="20" fillId="0" borderId="34" xfId="34" applyNumberFormat="1" applyFont="1" applyBorder="1" applyProtection="1">
      <alignment horizontal="center" vertical="center"/>
    </xf>
    <xf numFmtId="49" fontId="20" fillId="0" borderId="34" xfId="35" applyNumberFormat="1" applyFont="1" applyBorder="1" applyProtection="1">
      <alignment horizontal="center" vertical="center"/>
    </xf>
    <xf numFmtId="0" fontId="22" fillId="0" borderId="34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49" fontId="20" fillId="0" borderId="34" xfId="38" applyNumberFormat="1" applyFont="1" applyBorder="1" applyProtection="1">
      <alignment horizontal="center"/>
    </xf>
    <xf numFmtId="4" fontId="20" fillId="0" borderId="34" xfId="39" applyNumberFormat="1" applyFont="1" applyBorder="1" applyProtection="1">
      <alignment horizontal="right" shrinkToFit="1"/>
    </xf>
    <xf numFmtId="0" fontId="20" fillId="0" borderId="34" xfId="44" applyNumberFormat="1" applyFont="1" applyBorder="1" applyProtection="1">
      <alignment horizontal="left" wrapText="1" indent="2"/>
    </xf>
    <xf numFmtId="49" fontId="20" fillId="0" borderId="34" xfId="46" applyNumberFormat="1" applyFont="1" applyBorder="1" applyProtection="1">
      <alignment horizontal="center"/>
    </xf>
    <xf numFmtId="4" fontId="23" fillId="0" borderId="34" xfId="0" applyNumberFormat="1" applyFont="1" applyBorder="1"/>
    <xf numFmtId="4" fontId="20" fillId="0" borderId="34" xfId="47" applyNumberFormat="1" applyFont="1" applyBorder="1" applyProtection="1">
      <alignment horizontal="right" shrinkToFit="1"/>
    </xf>
    <xf numFmtId="49" fontId="23" fillId="0" borderId="34" xfId="46" applyNumberFormat="1" applyFont="1" applyBorder="1" applyProtection="1">
      <alignment horizontal="center"/>
    </xf>
    <xf numFmtId="4" fontId="23" fillId="0" borderId="34" xfId="47" applyNumberFormat="1" applyFont="1" applyBorder="1" applyProtection="1">
      <alignment horizontal="right" shrinkToFit="1"/>
    </xf>
    <xf numFmtId="0" fontId="23" fillId="0" borderId="34" xfId="0" applyFont="1" applyBorder="1" applyAlignment="1">
      <alignment horizontal="center"/>
    </xf>
    <xf numFmtId="0" fontId="23" fillId="0" borderId="34" xfId="44" applyNumberFormat="1" applyFont="1" applyBorder="1" applyAlignment="1" applyProtection="1">
      <alignment horizontal="center" wrapText="1"/>
    </xf>
    <xf numFmtId="0" fontId="21" fillId="0" borderId="1" xfId="32" applyNumberFormat="1" applyFont="1" applyBorder="1" applyProtection="1"/>
    <xf numFmtId="0" fontId="20" fillId="0" borderId="34" xfId="44" applyNumberFormat="1" applyFont="1" applyBorder="1" applyAlignment="1" applyProtection="1">
      <alignment horizontal="center" wrapText="1"/>
    </xf>
    <xf numFmtId="4" fontId="20" fillId="0" borderId="34" xfId="47" applyNumberFormat="1" applyFont="1" applyBorder="1" applyAlignment="1" applyProtection="1">
      <alignment shrinkToFit="1"/>
    </xf>
    <xf numFmtId="4" fontId="23" fillId="0" borderId="34" xfId="47" applyNumberFormat="1" applyFont="1" applyBorder="1" applyAlignment="1" applyProtection="1">
      <alignment shrinkToFit="1"/>
    </xf>
    <xf numFmtId="0" fontId="23" fillId="0" borderId="1" xfId="0" applyFont="1" applyBorder="1" applyProtection="1">
      <protection locked="0"/>
    </xf>
    <xf numFmtId="0" fontId="23" fillId="0" borderId="34" xfId="0" applyFont="1" applyBorder="1" applyAlignment="1" applyProtection="1">
      <alignment horizontal="center" wrapText="1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2" fontId="23" fillId="0" borderId="34" xfId="0" applyNumberFormat="1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0" fillId="0" borderId="20" xfId="33" applyNumberFormat="1" applyFont="1" applyBorder="1" applyProtection="1">
      <alignment horizontal="center" vertical="center"/>
    </xf>
    <xf numFmtId="0" fontId="20" fillId="0" borderId="20" xfId="50" applyNumberFormat="1" applyFont="1" applyBorder="1" applyProtection="1">
      <alignment horizontal="center" vertical="center" shrinkToFit="1"/>
    </xf>
    <xf numFmtId="49" fontId="20" fillId="0" borderId="20" xfId="51" applyNumberFormat="1" applyFont="1" applyBorder="1" applyProtection="1">
      <alignment horizontal="center" vertical="center" shrinkToFit="1"/>
    </xf>
    <xf numFmtId="0" fontId="21" fillId="0" borderId="13" xfId="36" applyNumberFormat="1" applyFont="1" applyBorder="1" applyProtection="1">
      <alignment horizontal="left" wrapText="1"/>
    </xf>
    <xf numFmtId="49" fontId="21" fillId="0" borderId="13" xfId="38" applyNumberFormat="1" applyFont="1" applyBorder="1" applyProtection="1">
      <alignment horizontal="center"/>
    </xf>
    <xf numFmtId="4" fontId="21" fillId="0" borderId="13" xfId="39" applyNumberFormat="1" applyFont="1" applyBorder="1" applyProtection="1">
      <alignment horizontal="right" shrinkToFit="1"/>
    </xf>
    <xf numFmtId="0" fontId="20" fillId="0" borderId="13" xfId="59" applyNumberFormat="1" applyFont="1" applyBorder="1" applyProtection="1">
      <alignment horizontal="left" wrapText="1"/>
    </xf>
    <xf numFmtId="49" fontId="20" fillId="0" borderId="13" xfId="61" applyNumberFormat="1" applyFont="1" applyBorder="1" applyProtection="1">
      <alignment horizontal="center" wrapText="1"/>
    </xf>
    <xf numFmtId="4" fontId="20" fillId="0" borderId="13" xfId="62" applyNumberFormat="1" applyFont="1" applyBorder="1" applyProtection="1">
      <alignment horizontal="right" wrapText="1"/>
    </xf>
    <xf numFmtId="0" fontId="21" fillId="0" borderId="13" xfId="65" applyNumberFormat="1" applyFont="1" applyBorder="1" applyProtection="1">
      <alignment horizontal="left" wrapText="1"/>
    </xf>
    <xf numFmtId="49" fontId="21" fillId="0" borderId="13" xfId="84" applyNumberFormat="1" applyFont="1" applyBorder="1" applyProtection="1">
      <alignment horizontal="center" vertical="center"/>
    </xf>
    <xf numFmtId="0" fontId="20" fillId="0" borderId="13" xfId="90" applyNumberFormat="1" applyFont="1" applyBorder="1" applyProtection="1">
      <alignment horizontal="left" wrapText="1"/>
    </xf>
    <xf numFmtId="49" fontId="20" fillId="0" borderId="13" xfId="87" applyNumberFormat="1" applyFont="1" applyBorder="1" applyProtection="1">
      <alignment horizontal="center" vertical="center"/>
    </xf>
    <xf numFmtId="0" fontId="20" fillId="2" borderId="13" xfId="96" applyNumberFormat="1" applyFont="1" applyBorder="1" applyProtection="1">
      <alignment wrapText="1"/>
    </xf>
    <xf numFmtId="4" fontId="20" fillId="0" borderId="13" xfId="39" applyNumberFormat="1" applyFont="1" applyBorder="1" applyProtection="1">
      <alignment horizontal="right" shrinkToFit="1"/>
    </xf>
    <xf numFmtId="0" fontId="20" fillId="0" borderId="13" xfId="94" applyNumberFormat="1" applyFont="1" applyBorder="1" applyProtection="1">
      <alignment wrapText="1"/>
    </xf>
    <xf numFmtId="4" fontId="20" fillId="0" borderId="13" xfId="91" applyNumberFormat="1" applyFont="1" applyBorder="1" applyProtection="1">
      <alignment horizontal="right" shrinkToFit="1"/>
    </xf>
    <xf numFmtId="49" fontId="20" fillId="0" borderId="13" xfId="99" applyNumberFormat="1" applyFont="1" applyBorder="1" applyProtection="1">
      <alignment horizontal="center" vertical="center" shrinkToFit="1"/>
    </xf>
    <xf numFmtId="166" fontId="20" fillId="0" borderId="13" xfId="54" applyNumberFormat="1" applyFont="1" applyBorder="1" applyProtection="1">
      <alignment horizontal="right" shrinkToFit="1"/>
    </xf>
    <xf numFmtId="167" fontId="2" fillId="0" borderId="1" xfId="28" applyNumberFormat="1" applyBorder="1" applyAlignment="1" applyProtection="1">
      <alignment horizontal="center" vertical="center" wrapText="1"/>
    </xf>
    <xf numFmtId="167" fontId="20" fillId="0" borderId="1" xfId="28" applyNumberFormat="1" applyFont="1" applyBorder="1" applyAlignment="1" applyProtection="1">
      <alignment horizontal="right" wrapText="1"/>
    </xf>
    <xf numFmtId="167" fontId="20" fillId="0" borderId="34" xfId="35" applyNumberFormat="1" applyFont="1" applyBorder="1" applyProtection="1">
      <alignment horizontal="center" vertical="center"/>
    </xf>
    <xf numFmtId="167" fontId="21" fillId="0" borderId="34" xfId="39" applyNumberFormat="1" applyFont="1" applyBorder="1" applyProtection="1">
      <alignment horizontal="right" shrinkToFit="1"/>
    </xf>
    <xf numFmtId="167" fontId="20" fillId="0" borderId="34" xfId="39" applyNumberFormat="1" applyFont="1" applyBorder="1" applyProtection="1">
      <alignment horizontal="right" shrinkToFit="1"/>
    </xf>
    <xf numFmtId="167" fontId="23" fillId="0" borderId="34" xfId="39" applyNumberFormat="1" applyFont="1" applyBorder="1" applyProtection="1">
      <alignment horizontal="right" shrinkToFit="1"/>
    </xf>
    <xf numFmtId="167" fontId="23" fillId="0" borderId="34" xfId="39" applyNumberFormat="1" applyFont="1" applyBorder="1" applyAlignment="1" applyProtection="1">
      <alignment shrinkToFit="1"/>
    </xf>
    <xf numFmtId="167" fontId="20" fillId="0" borderId="34" xfId="39" applyNumberFormat="1" applyFont="1" applyBorder="1" applyAlignment="1" applyProtection="1">
      <alignment shrinkToFit="1"/>
    </xf>
    <xf numFmtId="167" fontId="23" fillId="0" borderId="34" xfId="0" applyNumberFormat="1" applyFont="1" applyBorder="1" applyAlignment="1" applyProtection="1">
      <alignment horizontal="center"/>
      <protection locked="0"/>
    </xf>
    <xf numFmtId="167" fontId="23" fillId="0" borderId="0" xfId="0" applyNumberFormat="1" applyFont="1" applyProtection="1">
      <protection locked="0"/>
    </xf>
    <xf numFmtId="167" fontId="20" fillId="0" borderId="20" xfId="51" applyNumberFormat="1" applyFont="1" applyBorder="1" applyProtection="1">
      <alignment horizontal="center" vertical="center" shrinkToFit="1"/>
    </xf>
    <xf numFmtId="167" fontId="21" fillId="0" borderId="13" xfId="54" applyNumberFormat="1" applyFont="1" applyBorder="1" applyProtection="1">
      <alignment horizontal="right" shrinkToFit="1"/>
    </xf>
    <xf numFmtId="167" fontId="20" fillId="0" borderId="13" xfId="54" applyNumberFormat="1" applyFont="1" applyBorder="1" applyProtection="1">
      <alignment horizontal="right" shrinkToFit="1"/>
    </xf>
    <xf numFmtId="167" fontId="21" fillId="0" borderId="13" xfId="62" applyNumberFormat="1" applyFont="1" applyBorder="1" applyProtection="1">
      <alignment horizontal="right" wrapText="1"/>
    </xf>
    <xf numFmtId="167" fontId="21" fillId="0" borderId="13" xfId="63" applyNumberFormat="1" applyFont="1" applyBorder="1" applyProtection="1">
      <alignment horizontal="right" wrapText="1"/>
    </xf>
    <xf numFmtId="167" fontId="20" fillId="0" borderId="13" xfId="63" applyNumberFormat="1" applyFont="1" applyBorder="1" applyProtection="1">
      <alignment horizontal="right" wrapText="1"/>
    </xf>
    <xf numFmtId="167" fontId="15" fillId="0" borderId="13" xfId="54" applyNumberFormat="1" applyFont="1" applyBorder="1" applyAlignment="1" applyProtection="1">
      <alignment horizontal="center" shrinkToFit="1"/>
    </xf>
    <xf numFmtId="167" fontId="3" fillId="0" borderId="13" xfId="54" applyNumberFormat="1" applyBorder="1" applyProtection="1">
      <alignment horizontal="right" shrinkToFit="1"/>
    </xf>
    <xf numFmtId="167" fontId="0" fillId="0" borderId="0" xfId="0" applyNumberFormat="1" applyProtection="1">
      <protection locked="0"/>
    </xf>
    <xf numFmtId="0" fontId="21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20" fillId="0" borderId="34" xfId="29" applyNumberFormat="1" applyFont="1" applyBorder="1" applyProtection="1">
      <alignment horizontal="center" vertical="top" wrapText="1"/>
    </xf>
    <xf numFmtId="0" fontId="20" fillId="0" borderId="34" xfId="29" applyFont="1" applyBorder="1">
      <alignment horizontal="center" vertical="top" wrapText="1"/>
    </xf>
    <xf numFmtId="49" fontId="20" fillId="0" borderId="34" xfId="30" applyNumberFormat="1" applyFont="1" applyBorder="1" applyProtection="1">
      <alignment horizontal="center" vertical="top" wrapText="1"/>
    </xf>
    <xf numFmtId="49" fontId="20" fillId="0" borderId="34" xfId="30" applyFont="1" applyBorder="1">
      <alignment horizontal="center" vertical="top" wrapText="1"/>
    </xf>
    <xf numFmtId="167" fontId="20" fillId="0" borderId="34" xfId="29" applyNumberFormat="1" applyFont="1" applyBorder="1" applyProtection="1">
      <alignment horizontal="center" vertical="top" wrapText="1"/>
    </xf>
    <xf numFmtId="167" fontId="20" fillId="0" borderId="34" xfId="29" applyNumberFormat="1" applyFont="1" applyBorder="1">
      <alignment horizontal="center" vertical="top" wrapText="1"/>
    </xf>
    <xf numFmtId="0" fontId="20" fillId="0" borderId="13" xfId="29" applyNumberFormat="1" applyFont="1" applyProtection="1">
      <alignment horizontal="center" vertical="top" wrapText="1"/>
    </xf>
    <xf numFmtId="0" fontId="20" fillId="0" borderId="13" xfId="29" applyFont="1">
      <alignment horizontal="center" vertical="top" wrapText="1"/>
    </xf>
    <xf numFmtId="49" fontId="20" fillId="0" borderId="13" xfId="30" applyNumberFormat="1" applyFont="1" applyProtection="1">
      <alignment horizontal="center" vertical="top" wrapText="1"/>
    </xf>
    <xf numFmtId="49" fontId="20" fillId="0" borderId="13" xfId="30" applyFont="1">
      <alignment horizontal="center" vertical="top" wrapText="1"/>
    </xf>
    <xf numFmtId="167" fontId="20" fillId="0" borderId="13" xfId="29" applyNumberFormat="1" applyFont="1" applyProtection="1">
      <alignment horizontal="center" vertical="top" wrapText="1"/>
    </xf>
    <xf numFmtId="167" fontId="20" fillId="0" borderId="13" xfId="29" applyNumberFormat="1" applyFont="1">
      <alignment horizontal="center" vertical="top" wrapText="1"/>
    </xf>
    <xf numFmtId="2" fontId="23" fillId="0" borderId="34" xfId="0" applyNumberFormat="1" applyFont="1" applyBorder="1" applyAlignment="1" applyProtection="1">
      <protection locked="0"/>
    </xf>
    <xf numFmtId="167" fontId="23" fillId="0" borderId="34" xfId="0" applyNumberFormat="1" applyFont="1" applyBorder="1" applyAlignment="1" applyProtection="1">
      <protection locked="0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topLeftCell="A14" zoomScaleNormal="100" zoomScaleSheetLayoutView="100" workbookViewId="0">
      <selection activeCell="A15" sqref="A15:E69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93" customWidth="1"/>
    <col min="6" max="16384" width="9.109375" style="1"/>
  </cols>
  <sheetData>
    <row r="1" spans="1:6" ht="16.8" customHeight="1" x14ac:dyDescent="0.3">
      <c r="A1" s="2"/>
      <c r="B1" s="2"/>
      <c r="C1" s="2"/>
      <c r="D1" s="95"/>
      <c r="E1" s="95"/>
      <c r="F1" s="6"/>
    </row>
    <row r="2" spans="1:6" ht="47.4" customHeight="1" x14ac:dyDescent="0.3">
      <c r="A2" s="96" t="s">
        <v>196</v>
      </c>
      <c r="B2" s="96"/>
      <c r="C2" s="96"/>
      <c r="D2" s="96"/>
      <c r="E2" s="96"/>
      <c r="F2" s="16"/>
    </row>
    <row r="3" spans="1:6" ht="16.8" customHeight="1" x14ac:dyDescent="0.3">
      <c r="A3" s="17"/>
      <c r="B3" s="17"/>
      <c r="C3" s="17"/>
      <c r="D3" s="17"/>
      <c r="E3" s="75"/>
      <c r="F3" s="16"/>
    </row>
    <row r="4" spans="1:6" ht="17.399999999999999" customHeight="1" x14ac:dyDescent="0.3">
      <c r="A4" s="17"/>
      <c r="B4" s="18" t="s">
        <v>193</v>
      </c>
      <c r="C4" s="17"/>
      <c r="D4" s="17"/>
      <c r="E4" s="75"/>
      <c r="F4" s="16"/>
    </row>
    <row r="5" spans="1:6" ht="15" customHeight="1" x14ac:dyDescent="0.3">
      <c r="A5" s="28"/>
      <c r="B5" s="28"/>
      <c r="C5" s="28"/>
      <c r="D5" s="28"/>
      <c r="E5" s="76" t="s">
        <v>98</v>
      </c>
      <c r="F5" s="29"/>
    </row>
    <row r="6" spans="1:6" ht="12.9" customHeight="1" x14ac:dyDescent="0.3">
      <c r="A6" s="97" t="s">
        <v>0</v>
      </c>
      <c r="B6" s="97" t="s">
        <v>1</v>
      </c>
      <c r="C6" s="99" t="s">
        <v>2</v>
      </c>
      <c r="D6" s="99" t="s">
        <v>3</v>
      </c>
      <c r="E6" s="101" t="s">
        <v>197</v>
      </c>
      <c r="F6" s="30"/>
    </row>
    <row r="7" spans="1:6" ht="12" customHeight="1" x14ac:dyDescent="0.3">
      <c r="A7" s="98"/>
      <c r="B7" s="98"/>
      <c r="C7" s="100"/>
      <c r="D7" s="100"/>
      <c r="E7" s="102"/>
      <c r="F7" s="31"/>
    </row>
    <row r="8" spans="1:6" ht="14.25" customHeight="1" x14ac:dyDescent="0.3">
      <c r="A8" s="98"/>
      <c r="B8" s="98"/>
      <c r="C8" s="100"/>
      <c r="D8" s="100"/>
      <c r="E8" s="102"/>
      <c r="F8" s="31"/>
    </row>
    <row r="9" spans="1:6" ht="14.25" customHeight="1" x14ac:dyDescent="0.3">
      <c r="A9" s="32">
        <v>1</v>
      </c>
      <c r="B9" s="33">
        <v>2</v>
      </c>
      <c r="C9" s="34" t="s">
        <v>182</v>
      </c>
      <c r="D9" s="34" t="s">
        <v>4</v>
      </c>
      <c r="E9" s="77" t="s">
        <v>5</v>
      </c>
      <c r="F9" s="31"/>
    </row>
    <row r="10" spans="1:6" ht="17.25" customHeight="1" x14ac:dyDescent="0.3">
      <c r="A10" s="19" t="s">
        <v>6</v>
      </c>
      <c r="B10" s="20"/>
      <c r="C10" s="21">
        <f>C14+C40+C48+C61+C20+C57</f>
        <v>21284907.659999996</v>
      </c>
      <c r="D10" s="21">
        <f>D14+D40+D48+D61+D20+D57+D11</f>
        <v>21181483.969999999</v>
      </c>
      <c r="E10" s="78">
        <f>D10/C10*100</f>
        <v>99.514098479297814</v>
      </c>
      <c r="F10" s="31"/>
    </row>
    <row r="11" spans="1:6" ht="42.6" customHeight="1" x14ac:dyDescent="0.3">
      <c r="A11" s="35" t="s">
        <v>167</v>
      </c>
      <c r="B11" s="20" t="s">
        <v>59</v>
      </c>
      <c r="C11" s="21">
        <v>0</v>
      </c>
      <c r="D11" s="21">
        <v>1656</v>
      </c>
      <c r="E11" s="78">
        <v>0</v>
      </c>
      <c r="F11" s="31"/>
    </row>
    <row r="12" spans="1:6" ht="60.6" hidden="1" customHeight="1" x14ac:dyDescent="0.3">
      <c r="A12" s="36" t="s">
        <v>168</v>
      </c>
      <c r="B12" s="37" t="s">
        <v>171</v>
      </c>
      <c r="C12" s="38">
        <v>0</v>
      </c>
      <c r="D12" s="38">
        <v>1656</v>
      </c>
      <c r="E12" s="79">
        <v>0</v>
      </c>
      <c r="F12" s="31"/>
    </row>
    <row r="13" spans="1:6" ht="9.6" hidden="1" customHeight="1" x14ac:dyDescent="0.3">
      <c r="A13" s="36" t="s">
        <v>169</v>
      </c>
      <c r="B13" s="37" t="s">
        <v>170</v>
      </c>
      <c r="C13" s="38">
        <v>0</v>
      </c>
      <c r="D13" s="38">
        <v>1656</v>
      </c>
      <c r="E13" s="79">
        <v>0</v>
      </c>
      <c r="F13" s="31"/>
    </row>
    <row r="14" spans="1:6" ht="17.25" customHeight="1" x14ac:dyDescent="0.3">
      <c r="A14" s="19" t="s">
        <v>97</v>
      </c>
      <c r="B14" s="20" t="s">
        <v>42</v>
      </c>
      <c r="C14" s="21">
        <f>C15+C29+C26</f>
        <v>3384918</v>
      </c>
      <c r="D14" s="21">
        <f>D15+D29+D26</f>
        <v>3588853.9799999995</v>
      </c>
      <c r="E14" s="78">
        <f>D14/C14*100</f>
        <v>106.02484255157731</v>
      </c>
      <c r="F14" s="31"/>
    </row>
    <row r="15" spans="1:6" ht="15" customHeight="1" x14ac:dyDescent="0.3">
      <c r="A15" s="39" t="s">
        <v>14</v>
      </c>
      <c r="B15" s="40" t="s">
        <v>43</v>
      </c>
      <c r="C15" s="42">
        <f>C16</f>
        <v>428445</v>
      </c>
      <c r="D15" s="42">
        <f>D16</f>
        <v>539894.26</v>
      </c>
      <c r="E15" s="79">
        <f t="shared" ref="E15:E68" si="0">D15/C15*100</f>
        <v>126.01250102113457</v>
      </c>
      <c r="F15" s="31"/>
    </row>
    <row r="16" spans="1:6" ht="15" hidden="1" customHeight="1" x14ac:dyDescent="0.3">
      <c r="A16" s="39" t="s">
        <v>101</v>
      </c>
      <c r="B16" s="40" t="s">
        <v>102</v>
      </c>
      <c r="C16" s="41">
        <v>428445</v>
      </c>
      <c r="D16" s="41">
        <f>D17+D18+D19</f>
        <v>539894.26</v>
      </c>
      <c r="E16" s="79">
        <f t="shared" si="0"/>
        <v>126.01250102113457</v>
      </c>
      <c r="F16" s="31"/>
    </row>
    <row r="17" spans="1:8" ht="60.6" hidden="1" customHeight="1" x14ac:dyDescent="0.3">
      <c r="A17" s="39" t="s">
        <v>15</v>
      </c>
      <c r="B17" s="40" t="s">
        <v>44</v>
      </c>
      <c r="C17" s="42">
        <v>396260</v>
      </c>
      <c r="D17" s="42">
        <v>485352.63</v>
      </c>
      <c r="E17" s="79">
        <f t="shared" si="0"/>
        <v>122.4833770756574</v>
      </c>
      <c r="F17" s="31"/>
    </row>
    <row r="18" spans="1:8" ht="66" hidden="1" customHeight="1" x14ac:dyDescent="0.3">
      <c r="A18" s="36" t="s">
        <v>141</v>
      </c>
      <c r="B18" s="40" t="s">
        <v>140</v>
      </c>
      <c r="C18" s="42">
        <v>31445</v>
      </c>
      <c r="D18" s="42">
        <v>53758.400000000001</v>
      </c>
      <c r="E18" s="79">
        <f t="shared" si="0"/>
        <v>170.96008904436317</v>
      </c>
      <c r="F18" s="31"/>
    </row>
    <row r="19" spans="1:8" ht="36.6" hidden="1" customHeight="1" x14ac:dyDescent="0.3">
      <c r="A19" s="39" t="s">
        <v>16</v>
      </c>
      <c r="B19" s="40" t="s">
        <v>45</v>
      </c>
      <c r="C19" s="42">
        <v>740</v>
      </c>
      <c r="D19" s="42">
        <v>783.23</v>
      </c>
      <c r="E19" s="79">
        <f>D19/C19*100</f>
        <v>105.8418918918919</v>
      </c>
      <c r="F19" s="31"/>
    </row>
    <row r="20" spans="1:8" ht="36.6" customHeight="1" x14ac:dyDescent="0.3">
      <c r="A20" s="46" t="s">
        <v>9</v>
      </c>
      <c r="B20" s="43" t="s">
        <v>46</v>
      </c>
      <c r="C20" s="41">
        <f>C21</f>
        <v>559800</v>
      </c>
      <c r="D20" s="41">
        <f>D21</f>
        <v>625567.82999999996</v>
      </c>
      <c r="E20" s="79">
        <f t="shared" si="0"/>
        <v>111.74845123258305</v>
      </c>
      <c r="F20" s="31"/>
    </row>
    <row r="21" spans="1:8" ht="24" hidden="1" customHeight="1" x14ac:dyDescent="0.3">
      <c r="A21" s="46" t="s">
        <v>10</v>
      </c>
      <c r="B21" s="43" t="s">
        <v>47</v>
      </c>
      <c r="C21" s="44">
        <v>559800</v>
      </c>
      <c r="D21" s="44">
        <v>625567.82999999996</v>
      </c>
      <c r="E21" s="79">
        <f t="shared" si="0"/>
        <v>111.74845123258305</v>
      </c>
      <c r="F21" s="31"/>
    </row>
    <row r="22" spans="1:8" ht="46.95" hidden="1" customHeight="1" x14ac:dyDescent="0.3">
      <c r="A22" s="48" t="s">
        <v>11</v>
      </c>
      <c r="B22" s="40" t="s">
        <v>48</v>
      </c>
      <c r="C22" s="42">
        <v>203000</v>
      </c>
      <c r="D22" s="42">
        <v>284747.92</v>
      </c>
      <c r="E22" s="79">
        <f t="shared" si="0"/>
        <v>140.26991133004924</v>
      </c>
      <c r="F22" s="31"/>
    </row>
    <row r="23" spans="1:8" ht="58.95" hidden="1" customHeight="1" x14ac:dyDescent="0.3">
      <c r="A23" s="48" t="s">
        <v>12</v>
      </c>
      <c r="B23" s="40" t="s">
        <v>49</v>
      </c>
      <c r="C23" s="42">
        <v>1400</v>
      </c>
      <c r="D23" s="42">
        <v>2092.9699999999998</v>
      </c>
      <c r="E23" s="79">
        <f t="shared" si="0"/>
        <v>149.49785714285713</v>
      </c>
      <c r="F23" s="31"/>
    </row>
    <row r="24" spans="1:8" ht="46.95" hidden="1" customHeight="1" x14ac:dyDescent="0.3">
      <c r="A24" s="48" t="s">
        <v>13</v>
      </c>
      <c r="B24" s="40" t="s">
        <v>50</v>
      </c>
      <c r="C24" s="42">
        <v>393200</v>
      </c>
      <c r="D24" s="42">
        <v>380424.24</v>
      </c>
      <c r="E24" s="79">
        <f t="shared" si="0"/>
        <v>96.750824008138352</v>
      </c>
      <c r="F24" s="31"/>
    </row>
    <row r="25" spans="1:8" ht="46.2" hidden="1" customHeight="1" x14ac:dyDescent="0.3">
      <c r="A25" s="36" t="s">
        <v>103</v>
      </c>
      <c r="B25" s="40" t="s">
        <v>104</v>
      </c>
      <c r="C25" s="42">
        <v>-37800</v>
      </c>
      <c r="D25" s="42">
        <v>-41697.300000000003</v>
      </c>
      <c r="E25" s="79">
        <v>0</v>
      </c>
      <c r="F25" s="31"/>
    </row>
    <row r="26" spans="1:8" ht="13.95" customHeight="1" x14ac:dyDescent="0.3">
      <c r="A26" s="36" t="s">
        <v>123</v>
      </c>
      <c r="B26" s="40" t="s">
        <v>134</v>
      </c>
      <c r="C26" s="42">
        <v>0</v>
      </c>
      <c r="D26" s="42">
        <f>D27</f>
        <v>1.71</v>
      </c>
      <c r="E26" s="79">
        <v>0</v>
      </c>
      <c r="F26" s="31"/>
    </row>
    <row r="27" spans="1:8" ht="19.2" hidden="1" customHeight="1" x14ac:dyDescent="0.3">
      <c r="A27" s="36" t="s">
        <v>122</v>
      </c>
      <c r="B27" s="40" t="s">
        <v>133</v>
      </c>
      <c r="C27" s="42">
        <v>0</v>
      </c>
      <c r="D27" s="42">
        <v>1.71</v>
      </c>
      <c r="E27" s="79">
        <v>0</v>
      </c>
      <c r="F27" s="31"/>
    </row>
    <row r="28" spans="1:8" ht="22.2" hidden="1" customHeight="1" x14ac:dyDescent="0.3">
      <c r="A28" s="36" t="s">
        <v>143</v>
      </c>
      <c r="B28" s="40" t="s">
        <v>135</v>
      </c>
      <c r="C28" s="42">
        <v>0</v>
      </c>
      <c r="D28" s="42">
        <v>1.71</v>
      </c>
      <c r="E28" s="79">
        <v>0</v>
      </c>
      <c r="F28" s="31"/>
    </row>
    <row r="29" spans="1:8" ht="15" customHeight="1" x14ac:dyDescent="0.3">
      <c r="A29" s="48" t="s">
        <v>17</v>
      </c>
      <c r="B29" s="40" t="s">
        <v>51</v>
      </c>
      <c r="C29" s="42">
        <f>C30+C33</f>
        <v>2956473</v>
      </c>
      <c r="D29" s="42">
        <f>D30+D33</f>
        <v>3048958.01</v>
      </c>
      <c r="E29" s="79">
        <f t="shared" si="0"/>
        <v>103.12822102552602</v>
      </c>
      <c r="F29" s="31"/>
      <c r="H29" s="3"/>
    </row>
    <row r="30" spans="1:8" ht="12.6" hidden="1" customHeight="1" x14ac:dyDescent="0.3">
      <c r="A30" s="48" t="s">
        <v>18</v>
      </c>
      <c r="B30" s="40" t="s">
        <v>52</v>
      </c>
      <c r="C30" s="42">
        <v>696000</v>
      </c>
      <c r="D30" s="42">
        <v>589824.55000000005</v>
      </c>
      <c r="E30" s="79">
        <f t="shared" si="0"/>
        <v>84.744906609195411</v>
      </c>
      <c r="F30" s="31"/>
    </row>
    <row r="31" spans="1:8" ht="36.6" hidden="1" x14ac:dyDescent="0.3">
      <c r="A31" s="48" t="s">
        <v>19</v>
      </c>
      <c r="B31" s="40" t="s">
        <v>53</v>
      </c>
      <c r="C31" s="42">
        <v>696000</v>
      </c>
      <c r="D31" s="42">
        <v>582168.72</v>
      </c>
      <c r="E31" s="79">
        <f t="shared" si="0"/>
        <v>83.644931034482752</v>
      </c>
      <c r="F31" s="31"/>
    </row>
    <row r="32" spans="1:8" ht="36.6" hidden="1" x14ac:dyDescent="0.3">
      <c r="A32" s="48" t="s">
        <v>184</v>
      </c>
      <c r="B32" s="40" t="s">
        <v>144</v>
      </c>
      <c r="C32" s="42">
        <v>0</v>
      </c>
      <c r="D32" s="42">
        <v>7655.83</v>
      </c>
      <c r="E32" s="79">
        <v>0</v>
      </c>
      <c r="F32" s="31"/>
    </row>
    <row r="33" spans="1:6" hidden="1" x14ac:dyDescent="0.3">
      <c r="A33" s="48" t="s">
        <v>20</v>
      </c>
      <c r="B33" s="40" t="s">
        <v>54</v>
      </c>
      <c r="C33" s="42">
        <v>2260473</v>
      </c>
      <c r="D33" s="42">
        <v>2459133.46</v>
      </c>
      <c r="E33" s="79">
        <f t="shared" si="0"/>
        <v>108.78844648885433</v>
      </c>
      <c r="F33" s="31"/>
    </row>
    <row r="34" spans="1:6" hidden="1" x14ac:dyDescent="0.3">
      <c r="A34" s="48" t="s">
        <v>21</v>
      </c>
      <c r="B34" s="40" t="s">
        <v>55</v>
      </c>
      <c r="C34" s="42">
        <v>1151473</v>
      </c>
      <c r="D34" s="42">
        <v>1559014.45</v>
      </c>
      <c r="E34" s="79">
        <f t="shared" si="0"/>
        <v>135.39305307202164</v>
      </c>
      <c r="F34" s="31"/>
    </row>
    <row r="35" spans="1:6" ht="24.6" hidden="1" x14ac:dyDescent="0.3">
      <c r="A35" s="48" t="s">
        <v>22</v>
      </c>
      <c r="B35" s="40" t="s">
        <v>56</v>
      </c>
      <c r="C35" s="42">
        <v>1151473</v>
      </c>
      <c r="D35" s="42">
        <v>1559014.45</v>
      </c>
      <c r="E35" s="79">
        <f t="shared" si="0"/>
        <v>135.39305307202164</v>
      </c>
      <c r="F35" s="31"/>
    </row>
    <row r="36" spans="1:6" hidden="1" x14ac:dyDescent="0.3">
      <c r="A36" s="48" t="s">
        <v>23</v>
      </c>
      <c r="B36" s="40" t="s">
        <v>57</v>
      </c>
      <c r="C36" s="42">
        <v>1109000</v>
      </c>
      <c r="D36" s="42">
        <v>900119.01</v>
      </c>
      <c r="E36" s="79">
        <f t="shared" si="0"/>
        <v>81.164924256086564</v>
      </c>
      <c r="F36" s="31"/>
    </row>
    <row r="37" spans="1:6" ht="25.95" hidden="1" customHeight="1" x14ac:dyDescent="0.3">
      <c r="A37" s="48" t="s">
        <v>24</v>
      </c>
      <c r="B37" s="40" t="s">
        <v>58</v>
      </c>
      <c r="C37" s="42">
        <v>1109000</v>
      </c>
      <c r="D37" s="42">
        <v>900119.01</v>
      </c>
      <c r="E37" s="79">
        <f t="shared" si="0"/>
        <v>81.164924256086564</v>
      </c>
      <c r="F37" s="31"/>
    </row>
    <row r="38" spans="1:6" ht="55.2" hidden="1" customHeight="1" x14ac:dyDescent="0.3">
      <c r="A38" s="36" t="s">
        <v>145</v>
      </c>
      <c r="B38" s="45" t="s">
        <v>147</v>
      </c>
      <c r="C38" s="42">
        <v>0</v>
      </c>
      <c r="D38" s="42">
        <v>884073.24</v>
      </c>
      <c r="E38" s="79">
        <v>0</v>
      </c>
      <c r="F38" s="31"/>
    </row>
    <row r="39" spans="1:6" ht="40.950000000000003" hidden="1" customHeight="1" x14ac:dyDescent="0.3">
      <c r="A39" s="36" t="s">
        <v>146</v>
      </c>
      <c r="B39" s="45" t="s">
        <v>148</v>
      </c>
      <c r="C39" s="42">
        <v>0</v>
      </c>
      <c r="D39" s="42">
        <v>16045.77</v>
      </c>
      <c r="E39" s="79">
        <v>0</v>
      </c>
      <c r="F39" s="31"/>
    </row>
    <row r="40" spans="1:6" ht="18" customHeight="1" x14ac:dyDescent="0.3">
      <c r="A40" s="48" t="s">
        <v>8</v>
      </c>
      <c r="B40" s="40" t="s">
        <v>105</v>
      </c>
      <c r="C40" s="42">
        <f>C41</f>
        <v>4634566.6899999995</v>
      </c>
      <c r="D40" s="42">
        <f>D41</f>
        <v>4634566.6899999995</v>
      </c>
      <c r="E40" s="79">
        <f t="shared" si="0"/>
        <v>100</v>
      </c>
      <c r="F40" s="31"/>
    </row>
    <row r="41" spans="1:6" ht="37.799999999999997" customHeight="1" x14ac:dyDescent="0.3">
      <c r="A41" s="36" t="s">
        <v>106</v>
      </c>
      <c r="B41" s="40" t="s">
        <v>107</v>
      </c>
      <c r="C41" s="42">
        <f>C42+C45</f>
        <v>4634566.6899999995</v>
      </c>
      <c r="D41" s="42">
        <f>D42+D45</f>
        <v>4634566.6899999995</v>
      </c>
      <c r="E41" s="79">
        <f t="shared" si="0"/>
        <v>100</v>
      </c>
      <c r="F41" s="31"/>
    </row>
    <row r="42" spans="1:6" ht="19.95" hidden="1" customHeight="1" x14ac:dyDescent="0.3">
      <c r="A42" s="36" t="s">
        <v>110</v>
      </c>
      <c r="B42" s="40" t="s">
        <v>111</v>
      </c>
      <c r="C42" s="42">
        <v>3317000</v>
      </c>
      <c r="D42" s="42">
        <v>3317000</v>
      </c>
      <c r="E42" s="79">
        <f t="shared" si="0"/>
        <v>100</v>
      </c>
      <c r="F42" s="31"/>
    </row>
    <row r="43" spans="1:6" ht="15" hidden="1" customHeight="1" x14ac:dyDescent="0.3">
      <c r="A43" s="36" t="s">
        <v>112</v>
      </c>
      <c r="B43" s="40" t="s">
        <v>115</v>
      </c>
      <c r="C43" s="42">
        <v>3317000</v>
      </c>
      <c r="D43" s="42">
        <v>3317000</v>
      </c>
      <c r="E43" s="79">
        <f t="shared" si="0"/>
        <v>100</v>
      </c>
      <c r="F43" s="31"/>
    </row>
    <row r="44" spans="1:6" ht="25.95" hidden="1" customHeight="1" x14ac:dyDescent="0.3">
      <c r="A44" s="36" t="s">
        <v>114</v>
      </c>
      <c r="B44" s="40" t="s">
        <v>113</v>
      </c>
      <c r="C44" s="42">
        <v>3317000</v>
      </c>
      <c r="D44" s="42">
        <v>3317000</v>
      </c>
      <c r="E44" s="79">
        <f t="shared" si="0"/>
        <v>100</v>
      </c>
      <c r="F44" s="31"/>
    </row>
    <row r="45" spans="1:6" ht="19.95" hidden="1" customHeight="1" x14ac:dyDescent="0.3">
      <c r="A45" s="36" t="s">
        <v>116</v>
      </c>
      <c r="B45" s="40" t="s">
        <v>117</v>
      </c>
      <c r="C45" s="42">
        <v>1317566.69</v>
      </c>
      <c r="D45" s="42">
        <v>1317566.69</v>
      </c>
      <c r="E45" s="79">
        <f t="shared" si="0"/>
        <v>100</v>
      </c>
      <c r="F45" s="31"/>
    </row>
    <row r="46" spans="1:6" ht="14.4" hidden="1" customHeight="1" x14ac:dyDescent="0.3">
      <c r="A46" s="36" t="s">
        <v>185</v>
      </c>
      <c r="B46" s="40" t="s">
        <v>118</v>
      </c>
      <c r="C46" s="42">
        <v>1317566.69</v>
      </c>
      <c r="D46" s="42">
        <v>1317566.69</v>
      </c>
      <c r="E46" s="79">
        <f t="shared" si="0"/>
        <v>100</v>
      </c>
      <c r="F46" s="31"/>
    </row>
    <row r="47" spans="1:6" ht="31.2" hidden="1" customHeight="1" x14ac:dyDescent="0.3">
      <c r="A47" s="36" t="s">
        <v>186</v>
      </c>
      <c r="B47" s="40" t="s">
        <v>119</v>
      </c>
      <c r="C47" s="42">
        <v>1317566.69</v>
      </c>
      <c r="D47" s="42">
        <v>1317566.69</v>
      </c>
      <c r="E47" s="79">
        <f t="shared" si="0"/>
        <v>100</v>
      </c>
      <c r="F47" s="31"/>
    </row>
    <row r="48" spans="1:6" ht="17.399999999999999" customHeight="1" x14ac:dyDescent="0.3">
      <c r="A48" s="48" t="s">
        <v>120</v>
      </c>
      <c r="B48" s="40" t="s">
        <v>149</v>
      </c>
      <c r="C48" s="42">
        <f>C49+C66+C69+C63</f>
        <v>12468182.969999999</v>
      </c>
      <c r="D48" s="42">
        <f>D49+D66+D69+D63</f>
        <v>11962915.190000001</v>
      </c>
      <c r="E48" s="79">
        <f>D48/C48*100</f>
        <v>95.947542787784428</v>
      </c>
      <c r="F48" s="31"/>
    </row>
    <row r="49" spans="1:6" ht="41.4" customHeight="1" x14ac:dyDescent="0.3">
      <c r="A49" s="48" t="s">
        <v>121</v>
      </c>
      <c r="B49" s="40" t="s">
        <v>150</v>
      </c>
      <c r="C49" s="42">
        <f>C51+C52+C53+C54+C55+C56+C50</f>
        <v>12069392.35</v>
      </c>
      <c r="D49" s="42">
        <f>D51+D52+D53+D54+D55+D56+D50</f>
        <v>11693810.73</v>
      </c>
      <c r="E49" s="79">
        <f t="shared" si="0"/>
        <v>96.888148059914556</v>
      </c>
      <c r="F49" s="31"/>
    </row>
    <row r="50" spans="1:6" ht="61.2" hidden="1" customHeight="1" x14ac:dyDescent="0.3">
      <c r="A50" s="36" t="s">
        <v>142</v>
      </c>
      <c r="B50" s="40" t="s">
        <v>166</v>
      </c>
      <c r="C50" s="42">
        <v>7117400</v>
      </c>
      <c r="D50" s="42">
        <v>6786882.4000000004</v>
      </c>
      <c r="E50" s="79">
        <f t="shared" si="0"/>
        <v>95.356203107876482</v>
      </c>
      <c r="F50" s="31"/>
    </row>
    <row r="51" spans="1:6" ht="24" hidden="1" customHeight="1" x14ac:dyDescent="0.3">
      <c r="A51" s="48" t="s">
        <v>132</v>
      </c>
      <c r="B51" s="40" t="s">
        <v>151</v>
      </c>
      <c r="C51" s="42">
        <v>3763100</v>
      </c>
      <c r="D51" s="42">
        <v>3718135.91</v>
      </c>
      <c r="E51" s="79">
        <f t="shared" si="0"/>
        <v>98.805131673354424</v>
      </c>
      <c r="F51" s="31"/>
    </row>
    <row r="52" spans="1:6" ht="24" hidden="1" customHeight="1" x14ac:dyDescent="0.3">
      <c r="A52" s="48" t="s">
        <v>187</v>
      </c>
      <c r="B52" s="40" t="s">
        <v>152</v>
      </c>
      <c r="C52" s="42">
        <v>647074.35</v>
      </c>
      <c r="D52" s="42">
        <v>647074.35</v>
      </c>
      <c r="E52" s="79">
        <f t="shared" si="0"/>
        <v>100</v>
      </c>
      <c r="F52" s="31"/>
    </row>
    <row r="53" spans="1:6" ht="46.95" hidden="1" customHeight="1" x14ac:dyDescent="0.3">
      <c r="A53" s="48" t="s">
        <v>108</v>
      </c>
      <c r="B53" s="40" t="s">
        <v>153</v>
      </c>
      <c r="C53" s="42">
        <v>192700</v>
      </c>
      <c r="D53" s="42">
        <v>192700</v>
      </c>
      <c r="E53" s="79">
        <f t="shared" si="0"/>
        <v>100</v>
      </c>
      <c r="F53" s="31"/>
    </row>
    <row r="54" spans="1:6" s="4" customFormat="1" ht="62.4" hidden="1" customHeight="1" x14ac:dyDescent="0.3">
      <c r="A54" s="46" t="s">
        <v>27</v>
      </c>
      <c r="B54" s="43" t="s">
        <v>154</v>
      </c>
      <c r="C54" s="44">
        <v>150</v>
      </c>
      <c r="D54" s="44">
        <v>150</v>
      </c>
      <c r="E54" s="80">
        <f t="shared" si="0"/>
        <v>100</v>
      </c>
      <c r="F54" s="47"/>
    </row>
    <row r="55" spans="1:6" s="4" customFormat="1" ht="62.4" hidden="1" customHeight="1" x14ac:dyDescent="0.3">
      <c r="A55" s="46" t="s">
        <v>188</v>
      </c>
      <c r="B55" s="43" t="s">
        <v>155</v>
      </c>
      <c r="C55" s="44">
        <v>323268</v>
      </c>
      <c r="D55" s="44">
        <v>323268</v>
      </c>
      <c r="E55" s="80">
        <f t="shared" si="0"/>
        <v>100</v>
      </c>
      <c r="F55" s="47"/>
    </row>
    <row r="56" spans="1:6" s="4" customFormat="1" ht="62.4" hidden="1" customHeight="1" x14ac:dyDescent="0.3">
      <c r="A56" s="46" t="s">
        <v>128</v>
      </c>
      <c r="B56" s="43" t="s">
        <v>156</v>
      </c>
      <c r="C56" s="44">
        <v>25700</v>
      </c>
      <c r="D56" s="44">
        <v>25600.07</v>
      </c>
      <c r="E56" s="80">
        <f t="shared" si="0"/>
        <v>99.611167315175095</v>
      </c>
      <c r="F56" s="47"/>
    </row>
    <row r="57" spans="1:6" s="4" customFormat="1" ht="19.2" customHeight="1" x14ac:dyDescent="0.3">
      <c r="A57" s="48" t="s">
        <v>136</v>
      </c>
      <c r="B57" s="40" t="s">
        <v>178</v>
      </c>
      <c r="C57" s="42">
        <v>2640</v>
      </c>
      <c r="D57" s="42">
        <v>1600</v>
      </c>
      <c r="E57" s="79">
        <f>D57/C57*100</f>
        <v>60.606060606060609</v>
      </c>
      <c r="F57" s="47"/>
    </row>
    <row r="58" spans="1:6" s="4" customFormat="1" ht="39.6" hidden="1" customHeight="1" x14ac:dyDescent="0.3">
      <c r="A58" s="36" t="s">
        <v>137</v>
      </c>
      <c r="B58" s="45" t="s">
        <v>177</v>
      </c>
      <c r="C58" s="42">
        <v>2640</v>
      </c>
      <c r="D58" s="42">
        <v>1600</v>
      </c>
      <c r="E58" s="79">
        <f>D58/C58*100</f>
        <v>60.606060606060609</v>
      </c>
      <c r="F58" s="47"/>
    </row>
    <row r="59" spans="1:6" s="4" customFormat="1" ht="49.95" hidden="1" customHeight="1" x14ac:dyDescent="0.3">
      <c r="A59" s="36" t="s">
        <v>138</v>
      </c>
      <c r="B59" s="45" t="s">
        <v>176</v>
      </c>
      <c r="C59" s="42">
        <v>2640</v>
      </c>
      <c r="D59" s="42">
        <v>1600</v>
      </c>
      <c r="E59" s="79">
        <f>D59/C59*100</f>
        <v>60.606060606060609</v>
      </c>
      <c r="F59" s="47"/>
    </row>
    <row r="60" spans="1:6" s="4" customFormat="1" ht="62.4" hidden="1" customHeight="1" x14ac:dyDescent="0.3">
      <c r="A60" s="36" t="s">
        <v>139</v>
      </c>
      <c r="B60" s="45" t="s">
        <v>179</v>
      </c>
      <c r="C60" s="42">
        <v>0</v>
      </c>
      <c r="D60" s="42">
        <v>1600</v>
      </c>
      <c r="E60" s="79">
        <v>0</v>
      </c>
      <c r="F60" s="47"/>
    </row>
    <row r="61" spans="1:6" s="4" customFormat="1" ht="44.4" customHeight="1" x14ac:dyDescent="0.3">
      <c r="A61" s="48" t="s">
        <v>25</v>
      </c>
      <c r="B61" s="40" t="s">
        <v>180</v>
      </c>
      <c r="C61" s="49">
        <f>C62</f>
        <v>234800</v>
      </c>
      <c r="D61" s="49">
        <f>D62</f>
        <v>366324.28</v>
      </c>
      <c r="E61" s="82">
        <f>D61/C61*100</f>
        <v>156.01545144804089</v>
      </c>
      <c r="F61" s="47"/>
    </row>
    <row r="62" spans="1:6" s="4" customFormat="1" ht="62.4" hidden="1" customHeight="1" x14ac:dyDescent="0.3">
      <c r="A62" s="48" t="s">
        <v>26</v>
      </c>
      <c r="B62" s="40" t="s">
        <v>181</v>
      </c>
      <c r="C62" s="49">
        <v>234800</v>
      </c>
      <c r="D62" s="49">
        <v>366324.28</v>
      </c>
      <c r="E62" s="82">
        <f>D62/C62*100</f>
        <v>156.01545144804089</v>
      </c>
      <c r="F62" s="47"/>
    </row>
    <row r="63" spans="1:6" s="4" customFormat="1" ht="24" customHeight="1" x14ac:dyDescent="0.3">
      <c r="A63" s="46" t="s">
        <v>129</v>
      </c>
      <c r="B63" s="43" t="s">
        <v>157</v>
      </c>
      <c r="C63" s="50">
        <f>C64</f>
        <v>70000</v>
      </c>
      <c r="D63" s="50">
        <f>D64</f>
        <v>45000</v>
      </c>
      <c r="E63" s="81">
        <f t="shared" si="0"/>
        <v>64.285714285714292</v>
      </c>
      <c r="F63" s="47"/>
    </row>
    <row r="64" spans="1:6" s="4" customFormat="1" ht="21.6" hidden="1" customHeight="1" x14ac:dyDescent="0.3">
      <c r="A64" s="46" t="s">
        <v>189</v>
      </c>
      <c r="B64" s="43" t="s">
        <v>158</v>
      </c>
      <c r="C64" s="50">
        <v>70000</v>
      </c>
      <c r="D64" s="50">
        <v>45000</v>
      </c>
      <c r="E64" s="81">
        <f t="shared" si="0"/>
        <v>64.285714285714292</v>
      </c>
      <c r="F64" s="47"/>
    </row>
    <row r="65" spans="1:6" s="4" customFormat="1" ht="51.6" hidden="1" customHeight="1" x14ac:dyDescent="0.3">
      <c r="A65" s="46" t="s">
        <v>190</v>
      </c>
      <c r="B65" s="43" t="s">
        <v>159</v>
      </c>
      <c r="C65" s="50">
        <v>70000</v>
      </c>
      <c r="D65" s="50">
        <v>45000</v>
      </c>
      <c r="E65" s="81">
        <f t="shared" si="0"/>
        <v>64.285714285714292</v>
      </c>
      <c r="F65" s="47"/>
    </row>
    <row r="66" spans="1:6" x14ac:dyDescent="0.3">
      <c r="A66" s="48" t="s">
        <v>109</v>
      </c>
      <c r="B66" s="40" t="s">
        <v>160</v>
      </c>
      <c r="C66" s="49">
        <f>C67+C68</f>
        <v>328790.62</v>
      </c>
      <c r="D66" s="49">
        <f>D67+D68</f>
        <v>224919.46</v>
      </c>
      <c r="E66" s="82">
        <f t="shared" si="0"/>
        <v>68.408113345812609</v>
      </c>
      <c r="F66" s="31"/>
    </row>
    <row r="67" spans="1:6" ht="37.200000000000003" hidden="1" customHeight="1" x14ac:dyDescent="0.3">
      <c r="A67" s="36" t="s">
        <v>191</v>
      </c>
      <c r="B67" s="40" t="s">
        <v>161</v>
      </c>
      <c r="C67" s="49">
        <v>40790.620000000003</v>
      </c>
      <c r="D67" s="49">
        <v>40790.769999999997</v>
      </c>
      <c r="E67" s="82">
        <f t="shared" si="0"/>
        <v>100.00036773160103</v>
      </c>
      <c r="F67" s="31"/>
    </row>
    <row r="68" spans="1:6" ht="36.6" hidden="1" x14ac:dyDescent="0.3">
      <c r="A68" s="36" t="s">
        <v>192</v>
      </c>
      <c r="B68" s="40" t="s">
        <v>162</v>
      </c>
      <c r="C68" s="49">
        <v>288000</v>
      </c>
      <c r="D68" s="49">
        <v>184128.69</v>
      </c>
      <c r="E68" s="82">
        <f t="shared" si="0"/>
        <v>63.93357291666667</v>
      </c>
      <c r="F68" s="31"/>
    </row>
    <row r="69" spans="1:6" ht="37.200000000000003" customHeight="1" x14ac:dyDescent="0.3">
      <c r="A69" s="52" t="s">
        <v>124</v>
      </c>
      <c r="B69" s="53" t="s">
        <v>163</v>
      </c>
      <c r="C69" s="109">
        <v>0</v>
      </c>
      <c r="D69" s="109">
        <f>D70</f>
        <v>-815</v>
      </c>
      <c r="E69" s="110">
        <v>0</v>
      </c>
      <c r="F69" s="51"/>
    </row>
    <row r="70" spans="1:6" ht="36.6" hidden="1" x14ac:dyDescent="0.3">
      <c r="A70" s="52" t="s">
        <v>125</v>
      </c>
      <c r="B70" s="53" t="s">
        <v>164</v>
      </c>
      <c r="C70" s="54">
        <v>0</v>
      </c>
      <c r="D70" s="54">
        <v>-815</v>
      </c>
      <c r="E70" s="83">
        <v>0</v>
      </c>
      <c r="F70" s="55"/>
    </row>
    <row r="71" spans="1:6" ht="36.6" hidden="1" x14ac:dyDescent="0.3">
      <c r="A71" s="52" t="s">
        <v>125</v>
      </c>
      <c r="B71" s="53" t="s">
        <v>165</v>
      </c>
      <c r="C71" s="54">
        <v>0</v>
      </c>
      <c r="D71" s="54">
        <v>-815</v>
      </c>
      <c r="E71" s="83">
        <v>0</v>
      </c>
      <c r="F71" s="55"/>
    </row>
    <row r="72" spans="1:6" ht="1.2" customHeight="1" x14ac:dyDescent="0.3">
      <c r="A72" s="55"/>
      <c r="B72" s="55"/>
      <c r="C72" s="55"/>
      <c r="D72" s="55"/>
      <c r="E72" s="84"/>
      <c r="F72" s="55"/>
    </row>
    <row r="73" spans="1:6" x14ac:dyDescent="0.3">
      <c r="A73" s="55"/>
      <c r="B73" s="55"/>
      <c r="C73" s="55"/>
      <c r="D73" s="55"/>
      <c r="E73" s="84"/>
      <c r="F73" s="55"/>
    </row>
    <row r="74" spans="1:6" x14ac:dyDescent="0.3">
      <c r="A74" s="55"/>
      <c r="B74" s="28" t="s">
        <v>194</v>
      </c>
      <c r="C74" s="55"/>
      <c r="D74" s="55"/>
      <c r="E74" s="84"/>
      <c r="F74" s="55"/>
    </row>
    <row r="75" spans="1:6" x14ac:dyDescent="0.3">
      <c r="A75" s="55"/>
      <c r="B75" s="55"/>
      <c r="C75" s="55"/>
      <c r="D75" s="55"/>
      <c r="E75" s="84"/>
      <c r="F75" s="55"/>
    </row>
    <row r="76" spans="1:6" x14ac:dyDescent="0.3">
      <c r="A76" s="103" t="s">
        <v>0</v>
      </c>
      <c r="B76" s="103" t="s">
        <v>68</v>
      </c>
      <c r="C76" s="105" t="s">
        <v>2</v>
      </c>
      <c r="D76" s="105" t="s">
        <v>3</v>
      </c>
      <c r="E76" s="107" t="s">
        <v>197</v>
      </c>
      <c r="F76" s="55"/>
    </row>
    <row r="77" spans="1:6" ht="23.4" customHeight="1" x14ac:dyDescent="0.3">
      <c r="A77" s="104"/>
      <c r="B77" s="104"/>
      <c r="C77" s="106"/>
      <c r="D77" s="106"/>
      <c r="E77" s="108"/>
      <c r="F77" s="55"/>
    </row>
    <row r="78" spans="1:6" x14ac:dyDescent="0.3">
      <c r="A78" s="56">
        <v>1</v>
      </c>
      <c r="B78" s="57">
        <v>2</v>
      </c>
      <c r="C78" s="58" t="s">
        <v>182</v>
      </c>
      <c r="D78" s="58" t="s">
        <v>4</v>
      </c>
      <c r="E78" s="85" t="s">
        <v>5</v>
      </c>
      <c r="F78" s="55"/>
    </row>
    <row r="79" spans="1:6" x14ac:dyDescent="0.3">
      <c r="A79" s="59" t="s">
        <v>28</v>
      </c>
      <c r="B79" s="60" t="s">
        <v>7</v>
      </c>
      <c r="C79" s="61">
        <f>C80+C85+C87+C89+C91+C97+C95</f>
        <v>22894987.189999998</v>
      </c>
      <c r="D79" s="61">
        <f>D80+D85+D87+D89+D91+D97+D95</f>
        <v>22092188.460000001</v>
      </c>
      <c r="E79" s="86">
        <f>D79/C79*100</f>
        <v>96.493561130487819</v>
      </c>
      <c r="F79" s="55"/>
    </row>
    <row r="80" spans="1:6" x14ac:dyDescent="0.3">
      <c r="A80" s="22" t="s">
        <v>69</v>
      </c>
      <c r="B80" s="23" t="s">
        <v>70</v>
      </c>
      <c r="C80" s="24">
        <f>C81+C82+C84+C83</f>
        <v>2324756.64</v>
      </c>
      <c r="D80" s="24">
        <f>D81+D82+D84+D83</f>
        <v>2161932.0299999998</v>
      </c>
      <c r="E80" s="86">
        <f t="shared" ref="E80:E87" si="1">D80/C80*100</f>
        <v>92.996057858339938</v>
      </c>
      <c r="F80" s="55"/>
    </row>
    <row r="81" spans="1:6" x14ac:dyDescent="0.3">
      <c r="A81" s="62" t="s">
        <v>29</v>
      </c>
      <c r="B81" s="63" t="s">
        <v>71</v>
      </c>
      <c r="C81" s="64">
        <v>205434.58</v>
      </c>
      <c r="D81" s="64">
        <v>205434.58</v>
      </c>
      <c r="E81" s="87">
        <f t="shared" si="1"/>
        <v>100</v>
      </c>
      <c r="F81" s="55"/>
    </row>
    <row r="82" spans="1:6" ht="36.6" x14ac:dyDescent="0.3">
      <c r="A82" s="62" t="s">
        <v>30</v>
      </c>
      <c r="B82" s="63" t="s">
        <v>72</v>
      </c>
      <c r="C82" s="64">
        <v>2053172.06</v>
      </c>
      <c r="D82" s="64">
        <v>1900347.45</v>
      </c>
      <c r="E82" s="87">
        <f t="shared" si="1"/>
        <v>92.556658402998139</v>
      </c>
      <c r="F82" s="55"/>
    </row>
    <row r="83" spans="1:6" x14ac:dyDescent="0.3">
      <c r="A83" s="62" t="s">
        <v>127</v>
      </c>
      <c r="B83" s="63" t="s">
        <v>126</v>
      </c>
      <c r="C83" s="64">
        <v>10000</v>
      </c>
      <c r="D83" s="64">
        <v>0</v>
      </c>
      <c r="E83" s="87">
        <f t="shared" si="1"/>
        <v>0</v>
      </c>
      <c r="F83" s="55"/>
    </row>
    <row r="84" spans="1:6" x14ac:dyDescent="0.3">
      <c r="A84" s="62" t="s">
        <v>73</v>
      </c>
      <c r="B84" s="63" t="s">
        <v>74</v>
      </c>
      <c r="C84" s="64">
        <v>56150</v>
      </c>
      <c r="D84" s="64">
        <v>56150</v>
      </c>
      <c r="E84" s="87">
        <f t="shared" si="1"/>
        <v>100</v>
      </c>
      <c r="F84" s="55"/>
    </row>
    <row r="85" spans="1:6" x14ac:dyDescent="0.3">
      <c r="A85" s="25" t="s">
        <v>75</v>
      </c>
      <c r="B85" s="26" t="s">
        <v>76</v>
      </c>
      <c r="C85" s="27">
        <f>C86</f>
        <v>192700</v>
      </c>
      <c r="D85" s="27">
        <f>D86</f>
        <v>192700</v>
      </c>
      <c r="E85" s="88">
        <f>E86</f>
        <v>100</v>
      </c>
      <c r="F85" s="55"/>
    </row>
    <row r="86" spans="1:6" x14ac:dyDescent="0.3">
      <c r="A86" s="62" t="s">
        <v>77</v>
      </c>
      <c r="B86" s="63" t="s">
        <v>78</v>
      </c>
      <c r="C86" s="64">
        <v>192700</v>
      </c>
      <c r="D86" s="64">
        <v>192700</v>
      </c>
      <c r="E86" s="87">
        <f t="shared" si="1"/>
        <v>100</v>
      </c>
      <c r="F86" s="55"/>
    </row>
    <row r="87" spans="1:6" ht="24" x14ac:dyDescent="0.3">
      <c r="A87" s="25" t="s">
        <v>80</v>
      </c>
      <c r="B87" s="26" t="s">
        <v>79</v>
      </c>
      <c r="C87" s="27">
        <f>C88</f>
        <v>346445.7</v>
      </c>
      <c r="D87" s="27">
        <f>D88</f>
        <v>301703.49</v>
      </c>
      <c r="E87" s="86">
        <f t="shared" si="1"/>
        <v>87.085361428933879</v>
      </c>
      <c r="F87" s="55"/>
    </row>
    <row r="88" spans="1:6" x14ac:dyDescent="0.3">
      <c r="A88" s="62" t="s">
        <v>81</v>
      </c>
      <c r="B88" s="63" t="s">
        <v>82</v>
      </c>
      <c r="C88" s="64">
        <v>346445.7</v>
      </c>
      <c r="D88" s="64">
        <v>301703.49</v>
      </c>
      <c r="E88" s="87">
        <f>D88/C88*100</f>
        <v>87.085361428933879</v>
      </c>
      <c r="F88" s="55"/>
    </row>
    <row r="89" spans="1:6" x14ac:dyDescent="0.3">
      <c r="A89" s="25" t="s">
        <v>83</v>
      </c>
      <c r="B89" s="26" t="s">
        <v>84</v>
      </c>
      <c r="C89" s="27">
        <f>C90</f>
        <v>9864868</v>
      </c>
      <c r="D89" s="27">
        <f>D90</f>
        <v>9528482.9600000009</v>
      </c>
      <c r="E89" s="89">
        <f t="shared" ref="E89:E98" si="2">D89/C89*100</f>
        <v>96.590070541237864</v>
      </c>
      <c r="F89" s="55"/>
    </row>
    <row r="90" spans="1:6" x14ac:dyDescent="0.3">
      <c r="A90" s="62" t="s">
        <v>85</v>
      </c>
      <c r="B90" s="63" t="s">
        <v>86</v>
      </c>
      <c r="C90" s="64">
        <v>9864868</v>
      </c>
      <c r="D90" s="64">
        <v>9528482.9600000009</v>
      </c>
      <c r="E90" s="90">
        <f t="shared" si="2"/>
        <v>96.590070541237864</v>
      </c>
      <c r="F90" s="55"/>
    </row>
    <row r="91" spans="1:6" x14ac:dyDescent="0.3">
      <c r="A91" s="25" t="s">
        <v>87</v>
      </c>
      <c r="B91" s="26" t="s">
        <v>88</v>
      </c>
      <c r="C91" s="27">
        <f>C92+C94+C93</f>
        <v>6772229.8099999996</v>
      </c>
      <c r="D91" s="27">
        <f>D92+D94+D93</f>
        <v>6513459.6899999995</v>
      </c>
      <c r="E91" s="89">
        <f t="shared" si="2"/>
        <v>96.178952468241775</v>
      </c>
      <c r="F91" s="55"/>
    </row>
    <row r="92" spans="1:6" x14ac:dyDescent="0.3">
      <c r="A92" s="62" t="s">
        <v>89</v>
      </c>
      <c r="B92" s="63" t="s">
        <v>91</v>
      </c>
      <c r="C92" s="64">
        <v>23200</v>
      </c>
      <c r="D92" s="64">
        <v>21583.84</v>
      </c>
      <c r="E92" s="90">
        <f t="shared" si="2"/>
        <v>93.033793103448275</v>
      </c>
      <c r="F92" s="55"/>
    </row>
    <row r="93" spans="1:6" x14ac:dyDescent="0.3">
      <c r="A93" s="62" t="s">
        <v>131</v>
      </c>
      <c r="B93" s="63" t="s">
        <v>130</v>
      </c>
      <c r="C93" s="64">
        <v>6000</v>
      </c>
      <c r="D93" s="64">
        <v>0</v>
      </c>
      <c r="E93" s="90">
        <f t="shared" si="2"/>
        <v>0</v>
      </c>
      <c r="F93" s="55"/>
    </row>
    <row r="94" spans="1:6" x14ac:dyDescent="0.3">
      <c r="A94" s="62" t="s">
        <v>90</v>
      </c>
      <c r="B94" s="63" t="s">
        <v>92</v>
      </c>
      <c r="C94" s="64">
        <v>6743029.8099999996</v>
      </c>
      <c r="D94" s="64">
        <v>6491875.8499999996</v>
      </c>
      <c r="E94" s="90">
        <f t="shared" si="2"/>
        <v>96.275354446341979</v>
      </c>
      <c r="F94" s="55"/>
    </row>
    <row r="95" spans="1:6" x14ac:dyDescent="0.3">
      <c r="A95" s="25" t="s">
        <v>172</v>
      </c>
      <c r="B95" s="26" t="s">
        <v>173</v>
      </c>
      <c r="C95" s="27">
        <f>C96</f>
        <v>40313.040000000001</v>
      </c>
      <c r="D95" s="27">
        <f>D96</f>
        <v>40236.29</v>
      </c>
      <c r="E95" s="89">
        <f t="shared" si="2"/>
        <v>99.80961495337489</v>
      </c>
      <c r="F95" s="55"/>
    </row>
    <row r="96" spans="1:6" x14ac:dyDescent="0.3">
      <c r="A96" s="62" t="s">
        <v>174</v>
      </c>
      <c r="B96" s="63" t="s">
        <v>175</v>
      </c>
      <c r="C96" s="64">
        <v>40313.040000000001</v>
      </c>
      <c r="D96" s="64">
        <v>40236.29</v>
      </c>
      <c r="E96" s="90">
        <f t="shared" si="2"/>
        <v>99.80961495337489</v>
      </c>
      <c r="F96" s="55"/>
    </row>
    <row r="97" spans="1:6" ht="46.8" x14ac:dyDescent="0.3">
      <c r="A97" s="25" t="s">
        <v>93</v>
      </c>
      <c r="B97" s="26" t="s">
        <v>94</v>
      </c>
      <c r="C97" s="27">
        <f>C98</f>
        <v>3353674</v>
      </c>
      <c r="D97" s="27">
        <f>D98</f>
        <v>3353674</v>
      </c>
      <c r="E97" s="89">
        <f t="shared" si="2"/>
        <v>100</v>
      </c>
      <c r="F97" s="55"/>
    </row>
    <row r="98" spans="1:6" x14ac:dyDescent="0.3">
      <c r="A98" s="62" t="s">
        <v>95</v>
      </c>
      <c r="B98" s="63" t="s">
        <v>96</v>
      </c>
      <c r="C98" s="64">
        <v>3353674</v>
      </c>
      <c r="D98" s="64">
        <v>3353674</v>
      </c>
      <c r="E98" s="90">
        <f t="shared" si="2"/>
        <v>100</v>
      </c>
      <c r="F98" s="55"/>
    </row>
    <row r="99" spans="1:6" x14ac:dyDescent="0.3">
      <c r="A99" s="55"/>
      <c r="B99" s="55"/>
      <c r="C99" s="55"/>
      <c r="D99" s="55"/>
      <c r="E99" s="84"/>
      <c r="F99" s="55"/>
    </row>
    <row r="100" spans="1:6" x14ac:dyDescent="0.3">
      <c r="A100" s="94" t="s">
        <v>195</v>
      </c>
      <c r="B100" s="94"/>
      <c r="C100" s="94"/>
      <c r="D100" s="94"/>
      <c r="E100" s="94"/>
      <c r="F100" s="94"/>
    </row>
    <row r="101" spans="1:6" x14ac:dyDescent="0.3">
      <c r="A101" s="55"/>
      <c r="B101" s="55"/>
      <c r="C101" s="55"/>
      <c r="D101" s="55"/>
      <c r="E101" s="84"/>
      <c r="F101" s="55"/>
    </row>
    <row r="102" spans="1:6" x14ac:dyDescent="0.3">
      <c r="A102" s="103" t="s">
        <v>0</v>
      </c>
      <c r="B102" s="103" t="s">
        <v>60</v>
      </c>
      <c r="C102" s="103" t="s">
        <v>2</v>
      </c>
      <c r="D102" s="103" t="s">
        <v>3</v>
      </c>
      <c r="E102" s="107" t="s">
        <v>197</v>
      </c>
      <c r="F102" s="55"/>
    </row>
    <row r="103" spans="1:6" ht="22.8" customHeight="1" x14ac:dyDescent="0.3">
      <c r="A103" s="104"/>
      <c r="B103" s="104"/>
      <c r="C103" s="104"/>
      <c r="D103" s="104"/>
      <c r="E103" s="108"/>
      <c r="F103" s="55"/>
    </row>
    <row r="104" spans="1:6" x14ac:dyDescent="0.3">
      <c r="A104" s="56">
        <v>1</v>
      </c>
      <c r="B104" s="57">
        <v>2</v>
      </c>
      <c r="C104" s="58" t="s">
        <v>182</v>
      </c>
      <c r="D104" s="58" t="s">
        <v>4</v>
      </c>
      <c r="E104" s="85" t="s">
        <v>5</v>
      </c>
      <c r="F104" s="55"/>
    </row>
    <row r="105" spans="1:6" x14ac:dyDescent="0.3">
      <c r="A105" s="65" t="s">
        <v>31</v>
      </c>
      <c r="B105" s="66" t="s">
        <v>7</v>
      </c>
      <c r="C105" s="61">
        <v>1610079.53</v>
      </c>
      <c r="D105" s="61">
        <v>910704.49</v>
      </c>
      <c r="E105" s="86">
        <f>D105/C105*100</f>
        <v>56.562702216330884</v>
      </c>
      <c r="F105" s="55"/>
    </row>
    <row r="106" spans="1:6" hidden="1" x14ac:dyDescent="0.3">
      <c r="A106" s="8" t="s">
        <v>183</v>
      </c>
      <c r="B106" s="9" t="s">
        <v>61</v>
      </c>
      <c r="C106" s="10" t="s">
        <v>99</v>
      </c>
      <c r="D106" s="10" t="s">
        <v>99</v>
      </c>
      <c r="E106" s="91" t="s">
        <v>99</v>
      </c>
    </row>
    <row r="107" spans="1:6" hidden="1" x14ac:dyDescent="0.3">
      <c r="A107" s="11" t="s">
        <v>32</v>
      </c>
      <c r="B107" s="9" t="s">
        <v>61</v>
      </c>
      <c r="C107" s="7">
        <v>1610079.53</v>
      </c>
      <c r="D107" s="7">
        <v>910704.49</v>
      </c>
      <c r="E107" s="92">
        <f t="shared" ref="E107:E115" si="3">D107/C107*100</f>
        <v>56.562702216330884</v>
      </c>
    </row>
    <row r="108" spans="1:6" hidden="1" x14ac:dyDescent="0.3">
      <c r="A108" s="13" t="s">
        <v>100</v>
      </c>
      <c r="B108" s="9" t="s">
        <v>33</v>
      </c>
      <c r="C108" s="12">
        <v>-21284907.66</v>
      </c>
      <c r="D108" s="12">
        <f>D109</f>
        <v>-21181483.969999999</v>
      </c>
      <c r="E108" s="92">
        <f t="shared" si="3"/>
        <v>99.514098479297786</v>
      </c>
    </row>
    <row r="109" spans="1:6" hidden="1" x14ac:dyDescent="0.3">
      <c r="A109" s="5" t="s">
        <v>34</v>
      </c>
      <c r="B109" s="9" t="s">
        <v>62</v>
      </c>
      <c r="C109" s="12">
        <v>-21284907.66</v>
      </c>
      <c r="D109" s="12">
        <f>D110</f>
        <v>-21181483.969999999</v>
      </c>
      <c r="E109" s="92">
        <f t="shared" si="3"/>
        <v>99.514098479297786</v>
      </c>
    </row>
    <row r="110" spans="1:6" hidden="1" x14ac:dyDescent="0.3">
      <c r="A110" s="5" t="s">
        <v>35</v>
      </c>
      <c r="B110" s="9" t="s">
        <v>63</v>
      </c>
      <c r="C110" s="12">
        <v>-21284907.66</v>
      </c>
      <c r="D110" s="12">
        <f>D111</f>
        <v>-21181483.969999999</v>
      </c>
      <c r="E110" s="92">
        <f t="shared" si="3"/>
        <v>99.514098479297786</v>
      </c>
    </row>
    <row r="111" spans="1:6" ht="21.6" hidden="1" x14ac:dyDescent="0.3">
      <c r="A111" s="5" t="s">
        <v>36</v>
      </c>
      <c r="B111" s="9" t="s">
        <v>64</v>
      </c>
      <c r="C111" s="12">
        <v>-21284907.66</v>
      </c>
      <c r="D111" s="12">
        <v>-21181483.969999999</v>
      </c>
      <c r="E111" s="92">
        <f t="shared" si="3"/>
        <v>99.514098479297786</v>
      </c>
    </row>
    <row r="112" spans="1:6" hidden="1" x14ac:dyDescent="0.3">
      <c r="A112" s="14" t="s">
        <v>37</v>
      </c>
      <c r="B112" s="9" t="s">
        <v>38</v>
      </c>
      <c r="C112" s="12">
        <v>22894987.190000001</v>
      </c>
      <c r="D112" s="12">
        <f>D113</f>
        <v>22092188.460000001</v>
      </c>
      <c r="E112" s="92">
        <f t="shared" si="3"/>
        <v>96.493561130487791</v>
      </c>
    </row>
    <row r="113" spans="1:5" hidden="1" x14ac:dyDescent="0.3">
      <c r="A113" s="5" t="s">
        <v>39</v>
      </c>
      <c r="B113" s="15" t="s">
        <v>65</v>
      </c>
      <c r="C113" s="12">
        <v>22894987.190000001</v>
      </c>
      <c r="D113" s="12">
        <f>D114</f>
        <v>22092188.460000001</v>
      </c>
      <c r="E113" s="92">
        <f t="shared" si="3"/>
        <v>96.493561130487791</v>
      </c>
    </row>
    <row r="114" spans="1:5" hidden="1" x14ac:dyDescent="0.3">
      <c r="A114" s="5" t="s">
        <v>40</v>
      </c>
      <c r="B114" s="15" t="s">
        <v>66</v>
      </c>
      <c r="C114" s="12">
        <v>22894987.190000001</v>
      </c>
      <c r="D114" s="12">
        <f>D115</f>
        <v>22092188.460000001</v>
      </c>
      <c r="E114" s="92">
        <f t="shared" si="3"/>
        <v>96.493561130487791</v>
      </c>
    </row>
    <row r="115" spans="1:5" ht="21.6" hidden="1" x14ac:dyDescent="0.3">
      <c r="A115" s="5" t="s">
        <v>41</v>
      </c>
      <c r="B115" s="15" t="s">
        <v>67</v>
      </c>
      <c r="C115" s="12">
        <v>22894987.190000001</v>
      </c>
      <c r="D115" s="12">
        <v>22092188.460000001</v>
      </c>
      <c r="E115" s="92">
        <f t="shared" si="3"/>
        <v>96.493561130487791</v>
      </c>
    </row>
    <row r="116" spans="1:5" x14ac:dyDescent="0.3">
      <c r="A116" s="67" t="s">
        <v>183</v>
      </c>
      <c r="B116" s="68" t="s">
        <v>61</v>
      </c>
      <c r="C116" s="70">
        <v>1610079.53</v>
      </c>
      <c r="D116" s="70">
        <v>910704.49</v>
      </c>
      <c r="E116" s="87">
        <f>D116/C116*100</f>
        <v>56.562702216330884</v>
      </c>
    </row>
    <row r="117" spans="1:5" x14ac:dyDescent="0.3">
      <c r="A117" s="69" t="s">
        <v>32</v>
      </c>
      <c r="B117" s="68" t="s">
        <v>61</v>
      </c>
      <c r="C117" s="70">
        <v>1610079.53</v>
      </c>
      <c r="D117" s="70">
        <v>910704.49</v>
      </c>
      <c r="E117" s="74">
        <f t="shared" ref="E117:E125" si="4">D117/C117*100</f>
        <v>56.562702216330884</v>
      </c>
    </row>
    <row r="118" spans="1:5" x14ac:dyDescent="0.3">
      <c r="A118" s="71" t="s">
        <v>100</v>
      </c>
      <c r="B118" s="68" t="s">
        <v>33</v>
      </c>
      <c r="C118" s="72">
        <v>-21284907.66</v>
      </c>
      <c r="D118" s="72">
        <f>D119</f>
        <v>-21181483.969999999</v>
      </c>
      <c r="E118" s="74">
        <f t="shared" si="4"/>
        <v>99.514098479297786</v>
      </c>
    </row>
    <row r="119" spans="1:5" hidden="1" x14ac:dyDescent="0.3">
      <c r="A119" s="62" t="s">
        <v>34</v>
      </c>
      <c r="B119" s="68" t="s">
        <v>62</v>
      </c>
      <c r="C119" s="72">
        <v>-21284907.66</v>
      </c>
      <c r="D119" s="72">
        <f>D120</f>
        <v>-21181483.969999999</v>
      </c>
      <c r="E119" s="74">
        <f t="shared" si="4"/>
        <v>99.514098479297786</v>
      </c>
    </row>
    <row r="120" spans="1:5" hidden="1" x14ac:dyDescent="0.3">
      <c r="A120" s="62" t="s">
        <v>35</v>
      </c>
      <c r="B120" s="68" t="s">
        <v>63</v>
      </c>
      <c r="C120" s="72">
        <v>-21284907.66</v>
      </c>
      <c r="D120" s="72">
        <f>D121</f>
        <v>-21181483.969999999</v>
      </c>
      <c r="E120" s="74">
        <f t="shared" si="4"/>
        <v>99.514098479297786</v>
      </c>
    </row>
    <row r="121" spans="1:5" ht="24.6" x14ac:dyDescent="0.3">
      <c r="A121" s="62" t="s">
        <v>36</v>
      </c>
      <c r="B121" s="68" t="s">
        <v>64</v>
      </c>
      <c r="C121" s="72">
        <v>-21284907.66</v>
      </c>
      <c r="D121" s="72">
        <v>-21181483.969999999</v>
      </c>
      <c r="E121" s="74">
        <f t="shared" si="4"/>
        <v>99.514098479297786</v>
      </c>
    </row>
    <row r="122" spans="1:5" x14ac:dyDescent="0.3">
      <c r="A122" s="71" t="s">
        <v>37</v>
      </c>
      <c r="B122" s="68" t="s">
        <v>38</v>
      </c>
      <c r="C122" s="72">
        <v>22894987.190000001</v>
      </c>
      <c r="D122" s="72">
        <f>D123</f>
        <v>22092188.460000001</v>
      </c>
      <c r="E122" s="74">
        <f t="shared" si="4"/>
        <v>96.493561130487791</v>
      </c>
    </row>
    <row r="123" spans="1:5" hidden="1" x14ac:dyDescent="0.3">
      <c r="A123" s="62" t="s">
        <v>39</v>
      </c>
      <c r="B123" s="73" t="s">
        <v>65</v>
      </c>
      <c r="C123" s="72">
        <v>22894987.190000001</v>
      </c>
      <c r="D123" s="72">
        <f>D124</f>
        <v>22092188.460000001</v>
      </c>
      <c r="E123" s="74">
        <f t="shared" si="4"/>
        <v>96.493561130487791</v>
      </c>
    </row>
    <row r="124" spans="1:5" hidden="1" x14ac:dyDescent="0.3">
      <c r="A124" s="62" t="s">
        <v>40</v>
      </c>
      <c r="B124" s="73" t="s">
        <v>66</v>
      </c>
      <c r="C124" s="72">
        <v>22894987.190000001</v>
      </c>
      <c r="D124" s="72">
        <f>D125</f>
        <v>22092188.460000001</v>
      </c>
      <c r="E124" s="74">
        <f t="shared" si="4"/>
        <v>96.493561130487791</v>
      </c>
    </row>
    <row r="125" spans="1:5" ht="24.6" x14ac:dyDescent="0.3">
      <c r="A125" s="62" t="s">
        <v>41</v>
      </c>
      <c r="B125" s="73" t="s">
        <v>67</v>
      </c>
      <c r="C125" s="72">
        <v>22894987.190000001</v>
      </c>
      <c r="D125" s="72">
        <v>22092188.460000001</v>
      </c>
      <c r="E125" s="74">
        <f t="shared" si="4"/>
        <v>96.493561130487791</v>
      </c>
    </row>
  </sheetData>
  <mergeCells count="18">
    <mergeCell ref="A102:A103"/>
    <mergeCell ref="B102:B103"/>
    <mergeCell ref="C102:C103"/>
    <mergeCell ref="D102:D103"/>
    <mergeCell ref="E102:E103"/>
    <mergeCell ref="A100:F100"/>
    <mergeCell ref="D1:E1"/>
    <mergeCell ref="A2:E2"/>
    <mergeCell ref="A6:A8"/>
    <mergeCell ref="B6:B8"/>
    <mergeCell ref="C6:C8"/>
    <mergeCell ref="D6:D8"/>
    <mergeCell ref="E6:E8"/>
    <mergeCell ref="A76:A77"/>
    <mergeCell ref="B76:B77"/>
    <mergeCell ref="C76:C77"/>
    <mergeCell ref="D76:D77"/>
    <mergeCell ref="E76:E77"/>
  </mergeCells>
  <pageMargins left="0.39374999999999999" right="0.39374999999999999" top="0.39374999999999999" bottom="0.39374999999999999" header="0.51180550000000002" footer="0.51180550000000002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2020-12-08T12:19:05Z</cp:lastPrinted>
  <dcterms:created xsi:type="dcterms:W3CDTF">2020-02-23T07:03:45Z</dcterms:created>
  <dcterms:modified xsi:type="dcterms:W3CDTF">2020-12-15T13:05:52Z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