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ПУБЛИЧНЫЕ" sheetId="13" r:id="rId1"/>
  </sheets>
  <calcPr calcId="152511"/>
</workbook>
</file>

<file path=xl/calcChain.xml><?xml version="1.0" encoding="utf-8"?>
<calcChain xmlns="http://schemas.openxmlformats.org/spreadsheetml/2006/main">
  <c r="E91" i="13" l="1"/>
  <c r="E100" i="13" l="1"/>
  <c r="D99" i="13"/>
  <c r="E99" i="13" s="1"/>
  <c r="D98" i="13"/>
  <c r="E98" i="13" s="1"/>
  <c r="E96" i="13"/>
  <c r="D95" i="13"/>
  <c r="E95" i="13" s="1"/>
  <c r="D94" i="13"/>
  <c r="E94" i="13" s="1"/>
  <c r="D93" i="13"/>
  <c r="E93" i="13" s="1"/>
  <c r="E92" i="13"/>
  <c r="E90" i="13"/>
  <c r="D97" i="13" l="1"/>
  <c r="E97" i="13" s="1"/>
  <c r="E83" i="13"/>
  <c r="D82" i="13"/>
  <c r="C82" i="13"/>
  <c r="E81" i="13"/>
  <c r="D80" i="13"/>
  <c r="C80" i="13"/>
  <c r="E79" i="13"/>
  <c r="E78" i="13"/>
  <c r="D77" i="13"/>
  <c r="C77" i="13"/>
  <c r="E76" i="13"/>
  <c r="D75" i="13"/>
  <c r="C75" i="13"/>
  <c r="E74" i="13"/>
  <c r="D73" i="13"/>
  <c r="C73" i="13"/>
  <c r="E72" i="13"/>
  <c r="E71" i="13" s="1"/>
  <c r="D71" i="13"/>
  <c r="C71" i="13"/>
  <c r="E70" i="13"/>
  <c r="E69" i="13"/>
  <c r="E68" i="13"/>
  <c r="E67" i="13"/>
  <c r="D66" i="13"/>
  <c r="C66" i="13"/>
  <c r="C65" i="13" l="1"/>
  <c r="E73" i="13"/>
  <c r="E77" i="13"/>
  <c r="E82" i="13"/>
  <c r="E66" i="13"/>
  <c r="E75" i="13"/>
  <c r="E80" i="13"/>
  <c r="D65" i="13"/>
  <c r="E65" i="13" l="1"/>
  <c r="E55" i="13"/>
  <c r="E54" i="13"/>
  <c r="C53" i="13"/>
  <c r="E53" i="13" s="1"/>
  <c r="E52" i="13"/>
  <c r="E51" i="13"/>
  <c r="E50" i="13"/>
  <c r="E49" i="13"/>
  <c r="E48" i="13"/>
  <c r="E47" i="13"/>
  <c r="E46" i="13"/>
  <c r="E45" i="13"/>
  <c r="E44" i="13"/>
  <c r="D43" i="13"/>
  <c r="E42" i="13"/>
  <c r="E41" i="13"/>
  <c r="E40" i="13"/>
  <c r="E39" i="13"/>
  <c r="E38" i="13"/>
  <c r="E37" i="13"/>
  <c r="D36" i="13"/>
  <c r="C36" i="13"/>
  <c r="C35" i="13" s="1"/>
  <c r="D35" i="13"/>
  <c r="E34" i="13"/>
  <c r="D33" i="13"/>
  <c r="C33" i="13"/>
  <c r="E32" i="13"/>
  <c r="E31" i="13"/>
  <c r="E30" i="13"/>
  <c r="E29" i="13"/>
  <c r="E28" i="13"/>
  <c r="E27" i="13"/>
  <c r="E26" i="13"/>
  <c r="D25" i="13"/>
  <c r="C25" i="13"/>
  <c r="E24" i="13"/>
  <c r="D23" i="13"/>
  <c r="D11" i="13" s="1"/>
  <c r="C23" i="13"/>
  <c r="E21" i="13"/>
  <c r="E20" i="13"/>
  <c r="E19" i="13"/>
  <c r="E18" i="13"/>
  <c r="D17" i="13"/>
  <c r="C17" i="13"/>
  <c r="E16" i="13"/>
  <c r="E14" i="13"/>
  <c r="E13" i="13"/>
  <c r="D12" i="13"/>
  <c r="C12" i="13"/>
  <c r="E17" i="13" l="1"/>
  <c r="E25" i="13"/>
  <c r="C43" i="13"/>
  <c r="C10" i="13" s="1"/>
  <c r="C11" i="13"/>
  <c r="E11" i="13" s="1"/>
  <c r="E23" i="13"/>
  <c r="E33" i="13"/>
  <c r="E43" i="13"/>
  <c r="E35" i="13"/>
  <c r="E12" i="13"/>
  <c r="E36" i="13"/>
  <c r="D10" i="13"/>
  <c r="E10" i="13" l="1"/>
</calcChain>
</file>

<file path=xl/sharedStrings.xml><?xml version="1.0" encoding="utf-8"?>
<sst xmlns="http://schemas.openxmlformats.org/spreadsheetml/2006/main" count="186" uniqueCount="170">
  <si>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</si>
  <si>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</si>
  <si>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</si>
  <si>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</si>
  <si>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</si>
  <si>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</si>
  <si>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</si>
  <si>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</si>
  <si>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</si>
  <si>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</si>
  <si>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</si>
  <si>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</si>
  <si>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</si>
  <si>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</si>
  <si>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</si>
  <si>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</si>
  <si>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</si>
  <si>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</si>
  <si>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</si>
  <si>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</si>
  <si>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</si>
  <si>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</si>
  <si>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</si>
  <si>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</si>
  <si>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</si>
  <si>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</si>
  <si>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</si>
  <si>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</si>
  <si>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</si>
  <si>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</si>
  <si>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</si>
  <si>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</si>
  <si>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</si>
  <si>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</si>
  <si>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</si>
  <si>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</si>
  <si>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</si>
  <si>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</si>
  <si>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</si>
  <si>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</si>
  <si>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</si>
  <si>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</si>
  <si>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</si>
  <si>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</si>
  <si>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</si>
  <si>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</si>
  <si>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</si>
  <si>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</si>
  <si>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</si>
  <si>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</si>
  <si>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</si>
  <si>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</si>
  <si>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</si>
  <si>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</si>
  <si>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</si>
  <si>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</si>
  <si>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</si>
  <si>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</si>
  <si>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</si>
  <si>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</si>
  <si>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</si>
  <si>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</si>
  <si>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</si>
  <si>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</si>
  <si>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</si>
  <si>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</si>
  <si>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</si>
  <si>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</si>
  <si>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</si>
  <si>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</si>
  <si>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</si>
  <si>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</si>
  <si>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</si>
  <si>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</si>
  <si>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</si>
  <si>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</si>
  <si>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</si>
  <si>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</si>
  <si>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</si>
  <si>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</si>
  <si>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</si>
  <si>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</si>
  <si>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</si>
  <si>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</si>
  <si>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</si>
  <si>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</si>
  <si>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</si>
  <si>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</si>
  <si>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</si>
  <si>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</si>
  <si>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</si>
  <si>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</si>
  <si>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</si>
  <si>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</si>
  <si>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</si>
  <si>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</si>
  <si>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</si>
  <si>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</si>
  <si>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</si>
  <si>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</si>
  <si>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</si>
  <si>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рублях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</si>
  <si>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</si>
  <si>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</si>
  <si>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</si>
  <si>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</si>
  <si>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</si>
  <si>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</si>
  <si>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</si>
  <si>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</si>
  <si>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</si>
  <si>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</si>
  <si>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Прочие безвозмездные поступления в бюджеты сельских поселений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</si>
  <si>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</si>
  <si>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</si>
  <si>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</si>
  <si>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</si>
  <si>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</si>
  <si>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</si>
  <si>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</si>
  <si>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</si>
  <si>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</si>
  <si>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</si>
  <si>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</si>
  <si>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</si>
  <si>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1000</t>
  </si>
  <si>
    <t>СОЦИАЛЬНАЯ ПОЛИТИКА</t>
  </si>
  <si>
    <t>1001</t>
  </si>
  <si>
    <t>Пенсионное обеспечение</t>
  </si>
  <si>
    <t>Единый сельскохозяйственный налог</t>
  </si>
  <si>
    <t>НАЛОГ НА СОВОКУПНЫЙ ДОХОД</t>
  </si>
  <si>
    <t xml:space="preserve">000 1 05 00000 00 0000 00 </t>
  </si>
  <si>
    <t>000 1 05 03000 00 0000 00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</si>
  <si>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</si>
  <si>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</si>
  <si>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</si>
  <si>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</si>
  <si>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>700 2 00 00000 00 0000 000</t>
  </si>
  <si>
    <t>700 2 02 00000 00 0000 000</t>
  </si>
  <si>
    <t>700 2 02 29999 10 9000 150</t>
  </si>
  <si>
    <t>700 2 02 35118 10 0000 150</t>
  </si>
  <si>
    <t>700 2 02 39999 10 2114 150</t>
  </si>
  <si>
    <t>700 2 02 4001 41 0000 150</t>
  </si>
  <si>
    <t>700 2 07 00000 00 0000 000</t>
  </si>
  <si>
    <t>700 2 07 05000 10 0000 150</t>
  </si>
  <si>
    <t>700 2 07 05301 00 0000 150</t>
  </si>
  <si>
    <t>700 2 19 0000 00 0000 000</t>
  </si>
  <si>
    <t xml:space="preserve">700 2 19 0000 10 0000 000 </t>
  </si>
  <si>
    <t>7000 2 19 60010 10 0000 000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</si>
  <si>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</si>
  <si>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700 2 02 49999 10 90000 150</t>
  </si>
  <si>
    <t>БЕЗВОЗМЕЗДНЫЕ ПОСТУПЛЕНИЯ ОТ НЕГОСУДАРСТВЕННЫХ ОРГАНИЗАЦИЙ</t>
  </si>
  <si>
    <t>700 2 04 00000 00 00000 000</t>
  </si>
  <si>
    <t>700 2 04 05000 10 0000 150</t>
  </si>
  <si>
    <t>700 2 04 05099 10 0000 150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</si>
  <si>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</si>
  <si>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</si>
  <si>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</si>
  <si>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</si>
  <si>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</si>
  <si>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</si>
  <si>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</si>
  <si>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 xml:space="preserve">Прочие безвозмездные поступления  от негосударственных организаций  в бюджеты сельских поселений 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</si>
  <si>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</si>
  <si>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</si>
  <si>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</si>
  <si>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"Есеновичское сельское поселение" Вышневолоцкого района Тверской области за 2019 год</t>
  </si>
  <si>
    <t>% исполнения      (гр. 4 / гр. 3 * 100)</t>
  </si>
  <si>
    <t>% исполнениям   (гр. 4 / гр. 3 * 100)</t>
  </si>
  <si>
    <t>% исполнения 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</si>
</sst>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color rgb="FF000000"/>
      <name val="Arial Cyr"/>
      <charset val="204"/>
    </font>
    <font>
      <sz val="8"/>
      <name val="Arial"/>
      <family val="2"/>
      <charset val="204"/>
    </font>
    <font>
      <sz val="6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7" fillId="0" borderId="1" xfId="0" applyFont="1" applyBorder="1" applyAlignment="1">
      <alignment wrapText="1"/>
    </xf>
    <xf numFmtId="0" fontId="16" fillId="0" borderId="34" xfId="0" applyFont="1" applyBorder="1" applyAlignment="1" applyProtection="1">
      <alignment horizontal="center"/>
      <protection locked="0"/>
    </xf>
    <xf numFmtId="2" fontId="16" fillId="0" borderId="34" xfId="0" applyNumberFormat="1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" fillId="0" borderId="1" xfId="28" applyNumberFormat="1" applyBorder="1" applyAlignment="1" applyProtection="1">
      <alignment horizontal="center" wrapText="1"/>
    </xf>
    <xf numFmtId="0" fontId="2" fillId="0" borderId="1" xfId="28" applyNumberFormat="1" applyBorder="1" applyAlignment="1" applyProtection="1">
      <alignment horizontal="center" vertical="center" wrapText="1"/>
    </xf>
    <xf numFmtId="0" fontId="18" fillId="0" borderId="1" xfId="28" applyNumberFormat="1" applyFont="1" applyBorder="1" applyAlignment="1" applyProtection="1">
      <alignment horizontal="center" wrapText="1"/>
    </xf>
    <xf numFmtId="0" fontId="4" fillId="0" borderId="1" xfId="9" applyNumberFormat="1" applyBorder="1" applyProtection="1">
      <alignment horizontal="right"/>
    </xf>
    <xf numFmtId="0" fontId="20" fillId="0" borderId="13" xfId="36" applyNumberFormat="1" applyFont="1" applyBorder="1" applyProtection="1">
      <alignment horizontal="left" wrapText="1"/>
    </xf>
    <xf numFmtId="49" fontId="20" fillId="0" borderId="13" xfId="38" applyNumberFormat="1" applyFont="1" applyBorder="1" applyProtection="1">
      <alignment horizontal="center"/>
    </xf>
    <xf numFmtId="4" fontId="20" fillId="0" borderId="13" xfId="39" applyNumberFormat="1" applyFont="1" applyBorder="1" applyProtection="1">
      <alignment horizontal="right" shrinkToFit="1"/>
    </xf>
    <xf numFmtId="0" fontId="1" fillId="0" borderId="1" xfId="31" applyNumberFormat="1" applyBorder="1" applyProtection="1"/>
    <xf numFmtId="0" fontId="1" fillId="0" borderId="1" xfId="32" applyNumberFormat="1" applyBorder="1" applyProtection="1"/>
    <xf numFmtId="0" fontId="5" fillId="0" borderId="1" xfId="32" applyNumberFormat="1" applyFont="1" applyBorder="1" applyProtection="1"/>
    <xf numFmtId="0" fontId="16" fillId="0" borderId="35" xfId="0" applyFont="1" applyBorder="1" applyAlignment="1" applyProtection="1">
      <alignment horizontal="center" wrapText="1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2" fontId="16" fillId="0" borderId="35" xfId="0" applyNumberFormat="1" applyFont="1" applyBorder="1" applyAlignment="1" applyProtection="1">
      <alignment horizontal="center"/>
      <protection locked="0"/>
    </xf>
    <xf numFmtId="0" fontId="21" fillId="0" borderId="34" xfId="33" applyNumberFormat="1" applyFont="1" applyBorder="1" applyProtection="1">
      <alignment horizontal="center" vertical="center"/>
    </xf>
    <xf numFmtId="0" fontId="21" fillId="0" borderId="34" xfId="34" applyNumberFormat="1" applyFont="1" applyBorder="1" applyProtection="1">
      <alignment horizontal="center" vertical="center"/>
    </xf>
    <xf numFmtId="49" fontId="21" fillId="0" borderId="34" xfId="35" applyNumberFormat="1" applyFont="1" applyBorder="1" applyProtection="1">
      <alignment horizontal="center" vertical="center"/>
    </xf>
    <xf numFmtId="0" fontId="20" fillId="0" borderId="34" xfId="36" applyNumberFormat="1" applyFont="1" applyBorder="1" applyProtection="1">
      <alignment horizontal="left" wrapText="1"/>
    </xf>
    <xf numFmtId="49" fontId="20" fillId="0" borderId="34" xfId="38" applyNumberFormat="1" applyFont="1" applyBorder="1" applyProtection="1">
      <alignment horizontal="center"/>
    </xf>
    <xf numFmtId="4" fontId="20" fillId="0" borderId="34" xfId="39" applyNumberFormat="1" applyFont="1" applyBorder="1" applyProtection="1">
      <alignment horizontal="right" shrinkToFit="1"/>
    </xf>
    <xf numFmtId="0" fontId="21" fillId="0" borderId="34" xfId="44" applyNumberFormat="1" applyFont="1" applyBorder="1" applyAlignment="1" applyProtection="1">
      <alignment horizontal="center" wrapText="1"/>
    </xf>
    <xf numFmtId="49" fontId="21" fillId="0" borderId="34" xfId="46" applyNumberFormat="1" applyFont="1" applyBorder="1" applyProtection="1">
      <alignment horizontal="center"/>
    </xf>
    <xf numFmtId="4" fontId="22" fillId="0" borderId="34" xfId="0" applyNumberFormat="1" applyFont="1" applyBorder="1"/>
    <xf numFmtId="4" fontId="21" fillId="0" borderId="34" xfId="47" applyNumberFormat="1" applyFont="1" applyBorder="1" applyProtection="1">
      <alignment horizontal="right" shrinkToFit="1"/>
    </xf>
    <xf numFmtId="0" fontId="22" fillId="0" borderId="34" xfId="0" applyFont="1" applyBorder="1" applyAlignment="1">
      <alignment horizontal="center" wrapText="1"/>
    </xf>
    <xf numFmtId="0" fontId="22" fillId="0" borderId="34" xfId="44" applyNumberFormat="1" applyFont="1" applyBorder="1" applyAlignment="1" applyProtection="1">
      <alignment horizontal="center" wrapText="1"/>
    </xf>
    <xf numFmtId="49" fontId="22" fillId="0" borderId="34" xfId="46" applyNumberFormat="1" applyFont="1" applyBorder="1" applyProtection="1">
      <alignment horizontal="center"/>
    </xf>
    <xf numFmtId="4" fontId="22" fillId="0" borderId="34" xfId="47" applyNumberFormat="1" applyFont="1" applyBorder="1" applyProtection="1">
      <alignment horizontal="right" shrinkToFit="1"/>
    </xf>
    <xf numFmtId="4" fontId="21" fillId="0" borderId="34" xfId="39" applyNumberFormat="1" applyFont="1" applyBorder="1" applyProtection="1">
      <alignment horizontal="right" shrinkToFit="1"/>
    </xf>
    <xf numFmtId="0" fontId="21" fillId="0" borderId="20" xfId="33" applyNumberFormat="1" applyFont="1" applyBorder="1" applyProtection="1">
      <alignment horizontal="center" vertical="center"/>
    </xf>
    <xf numFmtId="0" fontId="21" fillId="0" borderId="20" xfId="50" applyNumberFormat="1" applyFont="1" applyBorder="1" applyProtection="1">
      <alignment horizontal="center" vertical="center" shrinkToFit="1"/>
    </xf>
    <xf numFmtId="49" fontId="21" fillId="0" borderId="20" xfId="51" applyNumberFormat="1" applyFont="1" applyBorder="1" applyProtection="1">
      <alignment horizontal="center" vertical="center" shrinkToFit="1"/>
    </xf>
    <xf numFmtId="0" fontId="20" fillId="0" borderId="13" xfId="65" applyNumberFormat="1" applyFont="1" applyBorder="1" applyProtection="1">
      <alignment horizontal="left" wrapText="1"/>
    </xf>
    <xf numFmtId="49" fontId="20" fillId="0" borderId="13" xfId="84" applyNumberFormat="1" applyFont="1" applyBorder="1" applyProtection="1">
      <alignment horizontal="center" vertical="center"/>
    </xf>
    <xf numFmtId="0" fontId="20" fillId="0" borderId="13" xfId="40" applyNumberFormat="1" applyFont="1" applyBorder="1" applyProtection="1">
      <alignment horizontal="left" wrapText="1"/>
    </xf>
    <xf numFmtId="49" fontId="20" fillId="0" borderId="13" xfId="42" applyNumberFormat="1" applyFont="1" applyBorder="1" applyProtection="1">
      <alignment horizontal="center"/>
    </xf>
    <xf numFmtId="165" fontId="20" fillId="0" borderId="13" xfId="57" applyNumberFormat="1" applyFont="1" applyBorder="1" applyProtection="1">
      <alignment horizontal="right" shrinkToFit="1"/>
    </xf>
    <xf numFmtId="0" fontId="20" fillId="0" borderId="13" xfId="59" applyNumberFormat="1" applyFont="1" applyBorder="1" applyProtection="1">
      <alignment horizontal="left" wrapText="1"/>
    </xf>
    <xf numFmtId="49" fontId="20" fillId="0" borderId="13" xfId="61" applyNumberFormat="1" applyFont="1" applyBorder="1" applyProtection="1">
      <alignment horizontal="center" wrapText="1"/>
    </xf>
    <xf numFmtId="4" fontId="20" fillId="0" borderId="13" xfId="62" applyNumberFormat="1" applyFont="1" applyBorder="1" applyProtection="1">
      <alignment horizontal="right" wrapText="1"/>
    </xf>
    <xf numFmtId="0" fontId="21" fillId="0" borderId="13" xfId="59" applyNumberFormat="1" applyFont="1" applyBorder="1" applyProtection="1">
      <alignment horizontal="left" wrapText="1"/>
    </xf>
    <xf numFmtId="49" fontId="21" fillId="0" borderId="13" xfId="61" applyNumberFormat="1" applyFont="1" applyBorder="1" applyProtection="1">
      <alignment horizontal="center" wrapText="1"/>
    </xf>
    <xf numFmtId="4" fontId="21" fillId="0" borderId="13" xfId="62" applyNumberFormat="1" applyFont="1" applyBorder="1" applyProtection="1">
      <alignment horizontal="right" wrapText="1"/>
    </xf>
    <xf numFmtId="4" fontId="21" fillId="0" borderId="13" xfId="39" applyNumberFormat="1" applyFont="1" applyBorder="1" applyProtection="1">
      <alignment horizontal="right" shrinkToFit="1"/>
    </xf>
    <xf numFmtId="0" fontId="22" fillId="0" borderId="34" xfId="0" applyFont="1" applyBorder="1" applyAlignment="1" applyProtection="1">
      <alignment horizontal="center" wrapText="1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1" fillId="2" borderId="13" xfId="96" applyNumberFormat="1" applyFont="1" applyBorder="1" applyProtection="1">
      <alignment wrapText="1"/>
    </xf>
    <xf numFmtId="49" fontId="21" fillId="0" borderId="13" xfId="87" applyNumberFormat="1" applyFont="1" applyBorder="1" applyProtection="1">
      <alignment horizontal="center" vertical="center"/>
    </xf>
    <xf numFmtId="0" fontId="21" fillId="0" borderId="13" xfId="94" applyNumberFormat="1" applyFont="1" applyBorder="1" applyProtection="1">
      <alignment wrapText="1"/>
    </xf>
    <xf numFmtId="4" fontId="21" fillId="0" borderId="13" xfId="91" applyNumberFormat="1" applyFont="1" applyBorder="1" applyProtection="1">
      <alignment horizontal="right" shrinkToFit="1"/>
    </xf>
    <xf numFmtId="49" fontId="21" fillId="0" borderId="13" xfId="99" applyNumberFormat="1" applyFont="1" applyBorder="1" applyProtection="1">
      <alignment horizontal="center" vertical="center" shrinkToFit="1"/>
    </xf>
    <xf numFmtId="0" fontId="21" fillId="0" borderId="13" xfId="90" applyNumberFormat="1" applyFont="1" applyBorder="1" applyProtection="1">
      <alignment horizontal="left" wrapText="1"/>
    </xf>
    <xf numFmtId="166" fontId="20" fillId="0" borderId="13" xfId="54" applyNumberFormat="1" applyFont="1" applyBorder="1" applyProtection="1">
      <alignment horizontal="right" shrinkToFit="1"/>
    </xf>
    <xf numFmtId="166" fontId="21" fillId="0" borderId="13" xfId="54" applyNumberFormat="1" applyFont="1" applyBorder="1" applyProtection="1">
      <alignment horizontal="right" shrinkToFit="1"/>
    </xf>
    <xf numFmtId="166" fontId="20" fillId="0" borderId="13" xfId="63" applyNumberFormat="1" applyFont="1" applyBorder="1" applyProtection="1">
      <alignment horizontal="right" wrapText="1"/>
    </xf>
    <xf numFmtId="166" fontId="21" fillId="0" borderId="13" xfId="63" applyNumberFormat="1" applyFont="1" applyBorder="1" applyProtection="1">
      <alignment horizontal="right" wrapText="1"/>
    </xf>
    <xf numFmtId="166" fontId="20" fillId="0" borderId="13" xfId="62" applyNumberFormat="1" applyFont="1" applyBorder="1" applyProtection="1">
      <alignment horizontal="right" wrapText="1"/>
    </xf>
    <xf numFmtId="166" fontId="21" fillId="0" borderId="20" xfId="51" applyNumberFormat="1" applyFont="1" applyBorder="1" applyProtection="1">
      <alignment horizontal="center" vertical="center" shrinkToFit="1"/>
    </xf>
    <xf numFmtId="166" fontId="2" fillId="0" borderId="1" xfId="28" applyNumberFormat="1" applyBorder="1" applyAlignment="1" applyProtection="1">
      <alignment horizontal="center" vertical="center" wrapText="1"/>
    </xf>
    <xf numFmtId="166" fontId="15" fillId="0" borderId="1" xfId="28" applyNumberFormat="1" applyFont="1" applyBorder="1" applyAlignment="1" applyProtection="1">
      <alignment horizontal="right" wrapText="1"/>
    </xf>
    <xf numFmtId="166" fontId="21" fillId="0" borderId="34" xfId="35" applyNumberFormat="1" applyFont="1" applyBorder="1" applyProtection="1">
      <alignment horizontal="center" vertical="center"/>
    </xf>
    <xf numFmtId="166" fontId="20" fillId="0" borderId="34" xfId="39" applyNumberFormat="1" applyFont="1" applyBorder="1" applyProtection="1">
      <alignment horizontal="right" shrinkToFit="1"/>
    </xf>
    <xf numFmtId="166" fontId="21" fillId="0" borderId="34" xfId="39" applyNumberFormat="1" applyFont="1" applyBorder="1" applyProtection="1">
      <alignment horizontal="right" shrinkToFit="1"/>
    </xf>
    <xf numFmtId="166" fontId="22" fillId="0" borderId="34" xfId="39" applyNumberFormat="1" applyFont="1" applyBorder="1" applyProtection="1">
      <alignment horizontal="right" shrinkToFit="1"/>
    </xf>
    <xf numFmtId="166" fontId="16" fillId="0" borderId="35" xfId="0" applyNumberFormat="1" applyFont="1" applyBorder="1" applyAlignment="1" applyProtection="1">
      <alignment horizontal="center"/>
      <protection locked="0"/>
    </xf>
    <xf numFmtId="166" fontId="16" fillId="0" borderId="34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21" fillId="0" borderId="34" xfId="36" applyNumberFormat="1" applyFont="1" applyBorder="1" applyProtection="1">
      <alignment horizontal="left" wrapText="1"/>
    </xf>
    <xf numFmtId="49" fontId="21" fillId="0" borderId="34" xfId="38" applyNumberFormat="1" applyFont="1" applyBorder="1" applyProtection="1">
      <alignment horizontal="center"/>
    </xf>
    <xf numFmtId="2" fontId="22" fillId="0" borderId="34" xfId="0" applyNumberFormat="1" applyFont="1" applyBorder="1" applyAlignment="1" applyProtection="1">
      <alignment horizontal="right"/>
      <protection locked="0"/>
    </xf>
    <xf numFmtId="166" fontId="22" fillId="0" borderId="34" xfId="0" applyNumberFormat="1" applyFont="1" applyBorder="1" applyAlignment="1" applyProtection="1">
      <alignment horizontal="right"/>
      <protection locked="0"/>
    </xf>
    <xf numFmtId="166" fontId="21" fillId="0" borderId="13" xfId="29" applyNumberFormat="1" applyFont="1" applyProtection="1">
      <alignment horizontal="center" vertical="top" wrapText="1"/>
    </xf>
    <xf numFmtId="166" fontId="21" fillId="0" borderId="13" xfId="29" applyNumberFormat="1" applyFont="1">
      <alignment horizontal="center" vertical="top" wrapText="1"/>
    </xf>
    <xf numFmtId="0" fontId="21" fillId="0" borderId="13" xfId="29" applyNumberFormat="1" applyFont="1" applyProtection="1">
      <alignment horizontal="center" vertical="top" wrapText="1"/>
    </xf>
    <xf numFmtId="0" fontId="21" fillId="0" borderId="13" xfId="29" applyFont="1">
      <alignment horizontal="center" vertical="top" wrapText="1"/>
    </xf>
    <xf numFmtId="49" fontId="21" fillId="0" borderId="13" xfId="30" applyNumberFormat="1" applyFont="1" applyProtection="1">
      <alignment horizontal="center" vertical="top" wrapText="1"/>
    </xf>
    <xf numFmtId="49" fontId="21" fillId="0" borderId="13" xfId="30" applyFont="1">
      <alignment horizontal="center" vertical="top" wrapText="1"/>
    </xf>
    <xf numFmtId="0" fontId="18" fillId="0" borderId="1" xfId="28" applyNumberFormat="1" applyFont="1" applyBorder="1" applyAlignment="1" applyProtection="1">
      <alignment horizontal="center" wrapText="1"/>
    </xf>
    <xf numFmtId="0" fontId="17" fillId="0" borderId="1" xfId="0" applyFont="1" applyBorder="1" applyAlignment="1">
      <alignment horizontal="center" wrapText="1"/>
    </xf>
    <xf numFmtId="0" fontId="19" fillId="0" borderId="1" xfId="28" applyNumberFormat="1" applyFont="1" applyBorder="1" applyAlignment="1" applyProtection="1">
      <alignment horizontal="center" vertical="center" wrapText="1"/>
    </xf>
    <xf numFmtId="0" fontId="21" fillId="0" borderId="34" xfId="29" applyNumberFormat="1" applyFont="1" applyBorder="1" applyProtection="1">
      <alignment horizontal="center" vertical="top" wrapText="1"/>
    </xf>
    <xf numFmtId="0" fontId="21" fillId="0" borderId="34" xfId="29" applyFont="1" applyBorder="1">
      <alignment horizontal="center" vertical="top" wrapText="1"/>
    </xf>
    <xf numFmtId="49" fontId="21" fillId="0" borderId="34" xfId="30" applyNumberFormat="1" applyFont="1" applyBorder="1" applyProtection="1">
      <alignment horizontal="center" vertical="top" wrapText="1"/>
    </xf>
    <xf numFmtId="49" fontId="21" fillId="0" borderId="34" xfId="30" applyFont="1" applyBorder="1">
      <alignment horizontal="center" vertical="top" wrapText="1"/>
    </xf>
    <xf numFmtId="166" fontId="21" fillId="0" borderId="34" xfId="29" applyNumberFormat="1" applyFont="1" applyBorder="1" applyProtection="1">
      <alignment horizontal="center" vertical="top" wrapText="1"/>
    </xf>
    <xf numFmtId="166" fontId="21" fillId="0" borderId="34" xfId="29" applyNumberFormat="1" applyFont="1" applyBorder="1">
      <alignment horizontal="center"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topLeftCell="A83" zoomScaleNormal="100" zoomScaleSheetLayoutView="100" workbookViewId="0">
      <selection activeCell="A105" sqref="A105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5" customWidth="1"/>
    <col min="6" max="16384" width="9.109375" style="1"/>
  </cols>
  <sheetData>
    <row r="1" spans="1:6" ht="22.2" customHeight="1" x14ac:dyDescent="0.3">
      <c r="A1" s="2"/>
      <c r="B1" s="2"/>
      <c r="C1" s="2"/>
      <c r="D1" s="87"/>
      <c r="E1" s="87"/>
      <c r="F1" s="5"/>
    </row>
    <row r="2" spans="1:6" ht="47.4" customHeight="1" x14ac:dyDescent="0.3">
      <c r="A2" s="88" t="s">
        <v>166</v>
      </c>
      <c r="B2" s="88"/>
      <c r="C2" s="88"/>
      <c r="D2" s="88"/>
      <c r="E2" s="88"/>
      <c r="F2" s="13"/>
    </row>
    <row r="3" spans="1:6" ht="16.8" customHeight="1" x14ac:dyDescent="0.3">
      <c r="A3" s="11"/>
      <c r="B3" s="11"/>
      <c r="C3" s="11"/>
      <c r="D3" s="11"/>
      <c r="E3" s="67"/>
      <c r="F3" s="13"/>
    </row>
    <row r="4" spans="1:6" ht="14.4" customHeight="1" x14ac:dyDescent="0.3">
      <c r="A4" s="11"/>
      <c r="B4" s="12" t="s">
        <v>163</v>
      </c>
      <c r="C4" s="11"/>
      <c r="D4" s="11"/>
      <c r="E4" s="67"/>
      <c r="F4" s="13"/>
    </row>
    <row r="5" spans="1:6" ht="15" customHeight="1" x14ac:dyDescent="0.3">
      <c r="A5" s="10"/>
      <c r="B5" s="10"/>
      <c r="C5" s="10"/>
      <c r="D5" s="10"/>
      <c r="E5" s="68" t="s">
        <v>101</v>
      </c>
      <c r="F5" s="13"/>
    </row>
    <row r="6" spans="1:6" ht="12.9" customHeight="1" x14ac:dyDescent="0.3">
      <c r="A6" s="89" t="s">
        <v>0</v>
      </c>
      <c r="B6" s="89" t="s">
        <v>1</v>
      </c>
      <c r="C6" s="91" t="s">
        <v>2</v>
      </c>
      <c r="D6" s="91" t="s">
        <v>3</v>
      </c>
      <c r="E6" s="93" t="s">
        <v>167</v>
      </c>
      <c r="F6" s="17"/>
    </row>
    <row r="7" spans="1:6" ht="12" customHeight="1" x14ac:dyDescent="0.3">
      <c r="A7" s="90"/>
      <c r="B7" s="90"/>
      <c r="C7" s="92"/>
      <c r="D7" s="92"/>
      <c r="E7" s="94"/>
      <c r="F7" s="18"/>
    </row>
    <row r="8" spans="1:6" ht="14.25" customHeight="1" x14ac:dyDescent="0.3">
      <c r="A8" s="90"/>
      <c r="B8" s="90"/>
      <c r="C8" s="92"/>
      <c r="D8" s="92"/>
      <c r="E8" s="94"/>
      <c r="F8" s="18"/>
    </row>
    <row r="9" spans="1:6" ht="14.25" customHeight="1" x14ac:dyDescent="0.3">
      <c r="A9" s="23">
        <v>1</v>
      </c>
      <c r="B9" s="24">
        <v>2</v>
      </c>
      <c r="C9" s="25" t="s">
        <v>155</v>
      </c>
      <c r="D9" s="25" t="s">
        <v>4</v>
      </c>
      <c r="E9" s="69" t="s">
        <v>5</v>
      </c>
      <c r="F9" s="18"/>
    </row>
    <row r="10" spans="1:6" ht="17.25" customHeight="1" x14ac:dyDescent="0.3">
      <c r="A10" s="26" t="s">
        <v>6</v>
      </c>
      <c r="B10" s="27"/>
      <c r="C10" s="28">
        <f>C11+C35+C43+C33+C17</f>
        <v>8144324.5300000003</v>
      </c>
      <c r="D10" s="28">
        <f>D11+D35+D43+D33+D17</f>
        <v>8014297.1699999999</v>
      </c>
      <c r="E10" s="70">
        <f>D10/C10*100</f>
        <v>98.403460477034784</v>
      </c>
      <c r="F10" s="18"/>
    </row>
    <row r="11" spans="1:6" ht="17.25" customHeight="1" x14ac:dyDescent="0.3">
      <c r="A11" s="76" t="s">
        <v>98</v>
      </c>
      <c r="B11" s="77" t="s">
        <v>42</v>
      </c>
      <c r="C11" s="37">
        <f>C12+C25+C23</f>
        <v>1222100</v>
      </c>
      <c r="D11" s="37">
        <f>D12+D25+D23</f>
        <v>974785.68</v>
      </c>
      <c r="E11" s="71">
        <f>D11/C11*100</f>
        <v>79.763168316831695</v>
      </c>
      <c r="F11" s="18"/>
    </row>
    <row r="12" spans="1:6" ht="15" customHeight="1" x14ac:dyDescent="0.3">
      <c r="A12" s="29" t="s">
        <v>14</v>
      </c>
      <c r="B12" s="30" t="s">
        <v>43</v>
      </c>
      <c r="C12" s="32">
        <f>C13</f>
        <v>174700</v>
      </c>
      <c r="D12" s="32">
        <f>D13</f>
        <v>336812.18</v>
      </c>
      <c r="E12" s="71">
        <f t="shared" ref="E12:E55" si="0">D12/C12*100</f>
        <v>192.79460789925588</v>
      </c>
      <c r="F12" s="18"/>
    </row>
    <row r="13" spans="1:6" ht="15" hidden="1" customHeight="1" x14ac:dyDescent="0.3">
      <c r="A13" s="29" t="s">
        <v>103</v>
      </c>
      <c r="B13" s="30" t="s">
        <v>104</v>
      </c>
      <c r="C13" s="31">
        <v>174700</v>
      </c>
      <c r="D13" s="31">
        <v>336812.18</v>
      </c>
      <c r="E13" s="71">
        <f t="shared" si="0"/>
        <v>192.79460789925588</v>
      </c>
      <c r="F13" s="18"/>
    </row>
    <row r="14" spans="1:6" ht="60.6" hidden="1" customHeight="1" x14ac:dyDescent="0.3">
      <c r="A14" s="29" t="s">
        <v>15</v>
      </c>
      <c r="B14" s="30" t="s">
        <v>44</v>
      </c>
      <c r="C14" s="32">
        <v>173020</v>
      </c>
      <c r="D14" s="32">
        <v>332510.61</v>
      </c>
      <c r="E14" s="71">
        <f t="shared" si="0"/>
        <v>192.18044734712748</v>
      </c>
      <c r="F14" s="18"/>
    </row>
    <row r="15" spans="1:6" ht="69" hidden="1" customHeight="1" x14ac:dyDescent="0.3">
      <c r="A15" s="33" t="s">
        <v>100</v>
      </c>
      <c r="B15" s="30" t="s">
        <v>99</v>
      </c>
      <c r="C15" s="32">
        <v>600</v>
      </c>
      <c r="D15" s="32">
        <v>1782.22</v>
      </c>
      <c r="E15" s="71">
        <v>0</v>
      </c>
      <c r="F15" s="18"/>
    </row>
    <row r="16" spans="1:6" ht="36.6" hidden="1" customHeight="1" x14ac:dyDescent="0.3">
      <c r="A16" s="29" t="s">
        <v>16</v>
      </c>
      <c r="B16" s="30" t="s">
        <v>45</v>
      </c>
      <c r="C16" s="32">
        <v>1080</v>
      </c>
      <c r="D16" s="32">
        <v>2519.35</v>
      </c>
      <c r="E16" s="71">
        <f>D16/C16*100</f>
        <v>233.27314814814812</v>
      </c>
      <c r="F16" s="18"/>
    </row>
    <row r="17" spans="1:8" ht="36.6" customHeight="1" x14ac:dyDescent="0.3">
      <c r="A17" s="34" t="s">
        <v>9</v>
      </c>
      <c r="B17" s="35" t="s">
        <v>46</v>
      </c>
      <c r="C17" s="31">
        <f>C18</f>
        <v>1435700</v>
      </c>
      <c r="D17" s="31">
        <f>D18</f>
        <v>1604278.7</v>
      </c>
      <c r="E17" s="71">
        <f t="shared" si="0"/>
        <v>111.74191683499338</v>
      </c>
      <c r="F17" s="18"/>
    </row>
    <row r="18" spans="1:8" ht="24" hidden="1" customHeight="1" x14ac:dyDescent="0.3">
      <c r="A18" s="34" t="s">
        <v>10</v>
      </c>
      <c r="B18" s="35" t="s">
        <v>47</v>
      </c>
      <c r="C18" s="36">
        <v>1435700</v>
      </c>
      <c r="D18" s="36">
        <v>1604278.7</v>
      </c>
      <c r="E18" s="71">
        <f t="shared" si="0"/>
        <v>111.74191683499338</v>
      </c>
      <c r="F18" s="18"/>
    </row>
    <row r="19" spans="1:8" ht="46.95" hidden="1" customHeight="1" x14ac:dyDescent="0.3">
      <c r="A19" s="29" t="s">
        <v>11</v>
      </c>
      <c r="B19" s="30" t="s">
        <v>48</v>
      </c>
      <c r="C19" s="32">
        <v>520600</v>
      </c>
      <c r="D19" s="32">
        <v>730240.65</v>
      </c>
      <c r="E19" s="71">
        <f t="shared" si="0"/>
        <v>140.26904533230888</v>
      </c>
      <c r="F19" s="18"/>
    </row>
    <row r="20" spans="1:8" ht="61.95" hidden="1" customHeight="1" x14ac:dyDescent="0.3">
      <c r="A20" s="29" t="s">
        <v>12</v>
      </c>
      <c r="B20" s="30" t="s">
        <v>49</v>
      </c>
      <c r="C20" s="32">
        <v>3600</v>
      </c>
      <c r="D20" s="32">
        <v>5367.46</v>
      </c>
      <c r="E20" s="71">
        <f t="shared" si="0"/>
        <v>149.09611111111113</v>
      </c>
      <c r="F20" s="18"/>
    </row>
    <row r="21" spans="1:8" ht="46.95" hidden="1" customHeight="1" x14ac:dyDescent="0.3">
      <c r="A21" s="29" t="s">
        <v>13</v>
      </c>
      <c r="B21" s="30" t="s">
        <v>50</v>
      </c>
      <c r="C21" s="32">
        <v>1008300</v>
      </c>
      <c r="D21" s="32">
        <v>975603.98</v>
      </c>
      <c r="E21" s="71">
        <f t="shared" si="0"/>
        <v>96.757312307844884</v>
      </c>
      <c r="F21" s="18"/>
    </row>
    <row r="22" spans="1:8" ht="46.2" hidden="1" customHeight="1" x14ac:dyDescent="0.3">
      <c r="A22" s="33" t="s">
        <v>105</v>
      </c>
      <c r="B22" s="30" t="s">
        <v>106</v>
      </c>
      <c r="C22" s="32">
        <v>-96800</v>
      </c>
      <c r="D22" s="32">
        <v>-106933.39</v>
      </c>
      <c r="E22" s="71">
        <v>0</v>
      </c>
      <c r="F22" s="18"/>
    </row>
    <row r="23" spans="1:8" ht="13.95" customHeight="1" x14ac:dyDescent="0.3">
      <c r="A23" s="33" t="s">
        <v>130</v>
      </c>
      <c r="B23" s="30" t="s">
        <v>131</v>
      </c>
      <c r="C23" s="32">
        <f>C24</f>
        <v>5400</v>
      </c>
      <c r="D23" s="32">
        <f>D24</f>
        <v>1355.91</v>
      </c>
      <c r="E23" s="71">
        <f>D23/C23*100</f>
        <v>25.109444444444446</v>
      </c>
      <c r="F23" s="18"/>
    </row>
    <row r="24" spans="1:8" ht="19.2" hidden="1" customHeight="1" x14ac:dyDescent="0.3">
      <c r="A24" s="33" t="s">
        <v>129</v>
      </c>
      <c r="B24" s="30" t="s">
        <v>132</v>
      </c>
      <c r="C24" s="32">
        <v>5400</v>
      </c>
      <c r="D24" s="32">
        <v>1355.91</v>
      </c>
      <c r="E24" s="71">
        <f>D24/C24*100</f>
        <v>25.109444444444446</v>
      </c>
      <c r="F24" s="18"/>
    </row>
    <row r="25" spans="1:8" ht="15" customHeight="1" x14ac:dyDescent="0.3">
      <c r="A25" s="29" t="s">
        <v>17</v>
      </c>
      <c r="B25" s="30" t="s">
        <v>51</v>
      </c>
      <c r="C25" s="32">
        <f>C26+C28</f>
        <v>1042000</v>
      </c>
      <c r="D25" s="32">
        <f>D26+D28</f>
        <v>636617.59000000008</v>
      </c>
      <c r="E25" s="71">
        <f t="shared" si="0"/>
        <v>61.095738003838783</v>
      </c>
      <c r="F25" s="18"/>
      <c r="H25" s="3"/>
    </row>
    <row r="26" spans="1:8" ht="12.6" hidden="1" customHeight="1" x14ac:dyDescent="0.3">
      <c r="A26" s="29" t="s">
        <v>18</v>
      </c>
      <c r="B26" s="30" t="s">
        <v>52</v>
      </c>
      <c r="C26" s="32">
        <v>389000</v>
      </c>
      <c r="D26" s="32">
        <v>268176.09000000003</v>
      </c>
      <c r="E26" s="71">
        <f t="shared" si="0"/>
        <v>68.939868894601545</v>
      </c>
      <c r="F26" s="18"/>
    </row>
    <row r="27" spans="1:8" ht="36.6" hidden="1" x14ac:dyDescent="0.3">
      <c r="A27" s="29" t="s">
        <v>19</v>
      </c>
      <c r="B27" s="30" t="s">
        <v>53</v>
      </c>
      <c r="C27" s="32">
        <v>389000</v>
      </c>
      <c r="D27" s="32">
        <v>268176.09000000003</v>
      </c>
      <c r="E27" s="71">
        <f t="shared" si="0"/>
        <v>68.939868894601545</v>
      </c>
      <c r="F27" s="18"/>
    </row>
    <row r="28" spans="1:8" hidden="1" x14ac:dyDescent="0.3">
      <c r="A28" s="29" t="s">
        <v>20</v>
      </c>
      <c r="B28" s="30" t="s">
        <v>54</v>
      </c>
      <c r="C28" s="32">
        <v>653000</v>
      </c>
      <c r="D28" s="32">
        <v>368441.5</v>
      </c>
      <c r="E28" s="71">
        <f t="shared" si="0"/>
        <v>56.4228943338438</v>
      </c>
      <c r="F28" s="18"/>
    </row>
    <row r="29" spans="1:8" hidden="1" x14ac:dyDescent="0.3">
      <c r="A29" s="29" t="s">
        <v>21</v>
      </c>
      <c r="B29" s="30" t="s">
        <v>55</v>
      </c>
      <c r="C29" s="32">
        <v>28000</v>
      </c>
      <c r="D29" s="32">
        <v>16490.8</v>
      </c>
      <c r="E29" s="71">
        <f t="shared" si="0"/>
        <v>58.895714285714284</v>
      </c>
      <c r="F29" s="18"/>
    </row>
    <row r="30" spans="1:8" ht="24.6" hidden="1" x14ac:dyDescent="0.3">
      <c r="A30" s="29" t="s">
        <v>22</v>
      </c>
      <c r="B30" s="30" t="s">
        <v>56</v>
      </c>
      <c r="C30" s="32">
        <v>28000</v>
      </c>
      <c r="D30" s="32">
        <v>16490.8</v>
      </c>
      <c r="E30" s="71">
        <f t="shared" si="0"/>
        <v>58.895714285714284</v>
      </c>
      <c r="F30" s="18"/>
    </row>
    <row r="31" spans="1:8" hidden="1" x14ac:dyDescent="0.3">
      <c r="A31" s="29" t="s">
        <v>23</v>
      </c>
      <c r="B31" s="30" t="s">
        <v>57</v>
      </c>
      <c r="C31" s="32">
        <v>625000</v>
      </c>
      <c r="D31" s="32">
        <v>351950.7</v>
      </c>
      <c r="E31" s="71">
        <f t="shared" si="0"/>
        <v>56.312112000000006</v>
      </c>
      <c r="F31" s="18"/>
    </row>
    <row r="32" spans="1:8" ht="25.95" hidden="1" customHeight="1" x14ac:dyDescent="0.3">
      <c r="A32" s="29" t="s">
        <v>24</v>
      </c>
      <c r="B32" s="30" t="s">
        <v>58</v>
      </c>
      <c r="C32" s="32">
        <v>625000</v>
      </c>
      <c r="D32" s="32">
        <v>351950.7</v>
      </c>
      <c r="E32" s="71">
        <f t="shared" si="0"/>
        <v>56.312112000000006</v>
      </c>
      <c r="F32" s="18"/>
    </row>
    <row r="33" spans="1:6" ht="25.95" customHeight="1" x14ac:dyDescent="0.3">
      <c r="A33" s="29" t="s">
        <v>25</v>
      </c>
      <c r="B33" s="30" t="s">
        <v>59</v>
      </c>
      <c r="C33" s="32">
        <f>C34</f>
        <v>242500</v>
      </c>
      <c r="D33" s="32">
        <f>D34</f>
        <v>256529.47</v>
      </c>
      <c r="E33" s="71">
        <f t="shared" si="0"/>
        <v>105.78534845360825</v>
      </c>
      <c r="F33" s="18"/>
    </row>
    <row r="34" spans="1:6" ht="59.4" hidden="1" customHeight="1" x14ac:dyDescent="0.3">
      <c r="A34" s="29" t="s">
        <v>26</v>
      </c>
      <c r="B34" s="30" t="s">
        <v>60</v>
      </c>
      <c r="C34" s="32">
        <v>242500</v>
      </c>
      <c r="D34" s="32">
        <v>256529.47</v>
      </c>
      <c r="E34" s="71">
        <f t="shared" si="0"/>
        <v>105.78534845360825</v>
      </c>
      <c r="F34" s="18"/>
    </row>
    <row r="35" spans="1:6" ht="18" customHeight="1" x14ac:dyDescent="0.3">
      <c r="A35" s="29" t="s">
        <v>8</v>
      </c>
      <c r="B35" s="30" t="s">
        <v>107</v>
      </c>
      <c r="C35" s="32">
        <f>C36</f>
        <v>4366441</v>
      </c>
      <c r="D35" s="32">
        <f>D36</f>
        <v>4366441</v>
      </c>
      <c r="E35" s="71">
        <f t="shared" si="0"/>
        <v>100</v>
      </c>
      <c r="F35" s="18"/>
    </row>
    <row r="36" spans="1:6" ht="40.799999999999997" customHeight="1" x14ac:dyDescent="0.3">
      <c r="A36" s="33" t="s">
        <v>108</v>
      </c>
      <c r="B36" s="30" t="s">
        <v>109</v>
      </c>
      <c r="C36" s="32">
        <f>C37+C40</f>
        <v>4366441</v>
      </c>
      <c r="D36" s="32">
        <f>D37+D40</f>
        <v>4366441</v>
      </c>
      <c r="E36" s="71">
        <f t="shared" si="0"/>
        <v>100</v>
      </c>
      <c r="F36" s="18"/>
    </row>
    <row r="37" spans="1:6" ht="19.95" hidden="1" customHeight="1" x14ac:dyDescent="0.3">
      <c r="A37" s="33" t="s">
        <v>113</v>
      </c>
      <c r="B37" s="30" t="s">
        <v>114</v>
      </c>
      <c r="C37" s="32">
        <v>1843100</v>
      </c>
      <c r="D37" s="32">
        <v>1843100</v>
      </c>
      <c r="E37" s="71">
        <f t="shared" si="0"/>
        <v>100</v>
      </c>
      <c r="F37" s="18"/>
    </row>
    <row r="38" spans="1:6" ht="15" hidden="1" customHeight="1" x14ac:dyDescent="0.3">
      <c r="A38" s="33" t="s">
        <v>115</v>
      </c>
      <c r="B38" s="30" t="s">
        <v>118</v>
      </c>
      <c r="C38" s="32">
        <v>1843100</v>
      </c>
      <c r="D38" s="32">
        <v>1843100</v>
      </c>
      <c r="E38" s="71">
        <f t="shared" si="0"/>
        <v>100</v>
      </c>
      <c r="F38" s="18"/>
    </row>
    <row r="39" spans="1:6" ht="25.95" hidden="1" customHeight="1" x14ac:dyDescent="0.3">
      <c r="A39" s="33" t="s">
        <v>117</v>
      </c>
      <c r="B39" s="30" t="s">
        <v>116</v>
      </c>
      <c r="C39" s="32">
        <v>1843100</v>
      </c>
      <c r="D39" s="32">
        <v>1843100</v>
      </c>
      <c r="E39" s="71">
        <f t="shared" si="0"/>
        <v>100</v>
      </c>
      <c r="F39" s="18"/>
    </row>
    <row r="40" spans="1:6" ht="19.95" hidden="1" customHeight="1" x14ac:dyDescent="0.3">
      <c r="A40" s="33" t="s">
        <v>119</v>
      </c>
      <c r="B40" s="30" t="s">
        <v>120</v>
      </c>
      <c r="C40" s="32">
        <v>2523341</v>
      </c>
      <c r="D40" s="32">
        <v>2523341</v>
      </c>
      <c r="E40" s="71">
        <f t="shared" si="0"/>
        <v>100</v>
      </c>
      <c r="F40" s="18"/>
    </row>
    <row r="41" spans="1:6" ht="14.4" hidden="1" customHeight="1" x14ac:dyDescent="0.3">
      <c r="A41" s="33" t="s">
        <v>157</v>
      </c>
      <c r="B41" s="30" t="s">
        <v>121</v>
      </c>
      <c r="C41" s="32">
        <v>2523341</v>
      </c>
      <c r="D41" s="32">
        <v>2523341</v>
      </c>
      <c r="E41" s="71">
        <f t="shared" si="0"/>
        <v>100</v>
      </c>
      <c r="F41" s="18"/>
    </row>
    <row r="42" spans="1:6" ht="6" hidden="1" customHeight="1" x14ac:dyDescent="0.3">
      <c r="A42" s="33" t="s">
        <v>158</v>
      </c>
      <c r="B42" s="30" t="s">
        <v>122</v>
      </c>
      <c r="C42" s="32">
        <v>2523341</v>
      </c>
      <c r="D42" s="32">
        <v>2523341</v>
      </c>
      <c r="E42" s="71">
        <f t="shared" si="0"/>
        <v>100</v>
      </c>
      <c r="F42" s="18"/>
    </row>
    <row r="43" spans="1:6" ht="17.399999999999999" customHeight="1" x14ac:dyDescent="0.3">
      <c r="A43" s="29" t="s">
        <v>123</v>
      </c>
      <c r="B43" s="30" t="s">
        <v>137</v>
      </c>
      <c r="C43" s="32">
        <f>C44+C53+C56+C50</f>
        <v>877583.53</v>
      </c>
      <c r="D43" s="32">
        <f>D44+D53+D56+D50</f>
        <v>812262.32000000007</v>
      </c>
      <c r="E43" s="71">
        <f>D43/C43*100</f>
        <v>92.556695999069177</v>
      </c>
      <c r="F43" s="18"/>
    </row>
    <row r="44" spans="1:6" ht="42.6" customHeight="1" x14ac:dyDescent="0.3">
      <c r="A44" s="29" t="s">
        <v>124</v>
      </c>
      <c r="B44" s="30" t="s">
        <v>138</v>
      </c>
      <c r="C44" s="32">
        <v>661583.53</v>
      </c>
      <c r="D44" s="32">
        <v>661501.06000000006</v>
      </c>
      <c r="E44" s="71">
        <f t="shared" si="0"/>
        <v>99.987534453888244</v>
      </c>
      <c r="F44" s="18"/>
    </row>
    <row r="45" spans="1:6" ht="24" hidden="1" customHeight="1" x14ac:dyDescent="0.3">
      <c r="A45" s="29" t="s">
        <v>159</v>
      </c>
      <c r="B45" s="30" t="s">
        <v>139</v>
      </c>
      <c r="C45" s="32">
        <v>471714.53</v>
      </c>
      <c r="D45" s="32">
        <v>471714.53</v>
      </c>
      <c r="E45" s="71">
        <f t="shared" si="0"/>
        <v>100</v>
      </c>
      <c r="F45" s="18"/>
    </row>
    <row r="46" spans="1:6" ht="46.95" hidden="1" customHeight="1" x14ac:dyDescent="0.3">
      <c r="A46" s="29" t="s">
        <v>110</v>
      </c>
      <c r="B46" s="30" t="s">
        <v>140</v>
      </c>
      <c r="C46" s="32">
        <v>79900</v>
      </c>
      <c r="D46" s="32">
        <v>79900</v>
      </c>
      <c r="E46" s="71">
        <f t="shared" si="0"/>
        <v>100</v>
      </c>
      <c r="F46" s="18"/>
    </row>
    <row r="47" spans="1:6" s="4" customFormat="1" ht="62.4" hidden="1" customHeight="1" x14ac:dyDescent="0.3">
      <c r="A47" s="34" t="s">
        <v>27</v>
      </c>
      <c r="B47" s="35" t="s">
        <v>141</v>
      </c>
      <c r="C47" s="36">
        <v>150</v>
      </c>
      <c r="D47" s="36">
        <v>150</v>
      </c>
      <c r="E47" s="72">
        <f t="shared" si="0"/>
        <v>100</v>
      </c>
      <c r="F47" s="19"/>
    </row>
    <row r="48" spans="1:6" s="4" customFormat="1" ht="62.4" hidden="1" customHeight="1" x14ac:dyDescent="0.3">
      <c r="A48" s="34" t="s">
        <v>160</v>
      </c>
      <c r="B48" s="35" t="s">
        <v>142</v>
      </c>
      <c r="C48" s="36">
        <v>88119</v>
      </c>
      <c r="D48" s="36">
        <v>88119</v>
      </c>
      <c r="E48" s="72">
        <f t="shared" si="0"/>
        <v>100</v>
      </c>
      <c r="F48" s="19"/>
    </row>
    <row r="49" spans="1:6" s="4" customFormat="1" ht="62.4" hidden="1" customHeight="1" x14ac:dyDescent="0.3">
      <c r="A49" s="34" t="s">
        <v>149</v>
      </c>
      <c r="B49" s="35" t="s">
        <v>150</v>
      </c>
      <c r="C49" s="36">
        <v>21700</v>
      </c>
      <c r="D49" s="36">
        <v>21617.53</v>
      </c>
      <c r="E49" s="72">
        <f t="shared" si="0"/>
        <v>99.61995391705068</v>
      </c>
      <c r="F49" s="19"/>
    </row>
    <row r="50" spans="1:6" s="4" customFormat="1" ht="24" customHeight="1" x14ac:dyDescent="0.3">
      <c r="A50" s="34" t="s">
        <v>151</v>
      </c>
      <c r="B50" s="35" t="s">
        <v>152</v>
      </c>
      <c r="C50" s="36">
        <v>25000</v>
      </c>
      <c r="D50" s="36">
        <v>17662.91</v>
      </c>
      <c r="E50" s="72">
        <f t="shared" si="0"/>
        <v>70.65164</v>
      </c>
      <c r="F50" s="19"/>
    </row>
    <row r="51" spans="1:6" s="4" customFormat="1" ht="21.6" hidden="1" customHeight="1" x14ac:dyDescent="0.3">
      <c r="A51" s="34" t="s">
        <v>161</v>
      </c>
      <c r="B51" s="35" t="s">
        <v>153</v>
      </c>
      <c r="C51" s="36">
        <v>25000</v>
      </c>
      <c r="D51" s="36">
        <v>17662.91</v>
      </c>
      <c r="E51" s="72">
        <f t="shared" si="0"/>
        <v>70.65164</v>
      </c>
      <c r="F51" s="19"/>
    </row>
    <row r="52" spans="1:6" s="4" customFormat="1" ht="22.95" hidden="1" customHeight="1" x14ac:dyDescent="0.3">
      <c r="A52" s="34" t="s">
        <v>162</v>
      </c>
      <c r="B52" s="35" t="s">
        <v>154</v>
      </c>
      <c r="C52" s="36">
        <v>25000</v>
      </c>
      <c r="D52" s="36">
        <v>17662.91</v>
      </c>
      <c r="E52" s="72">
        <f t="shared" si="0"/>
        <v>70.65164</v>
      </c>
      <c r="F52" s="19"/>
    </row>
    <row r="53" spans="1:6" ht="18" customHeight="1" x14ac:dyDescent="0.3">
      <c r="A53" s="29" t="s">
        <v>111</v>
      </c>
      <c r="B53" s="30" t="s">
        <v>143</v>
      </c>
      <c r="C53" s="32">
        <f>C54</f>
        <v>191000</v>
      </c>
      <c r="D53" s="32">
        <v>133142.25</v>
      </c>
      <c r="E53" s="71">
        <f t="shared" si="0"/>
        <v>69.707984293193718</v>
      </c>
      <c r="F53" s="18"/>
    </row>
    <row r="54" spans="1:6" hidden="1" x14ac:dyDescent="0.3">
      <c r="A54" s="33" t="s">
        <v>112</v>
      </c>
      <c r="B54" s="30" t="s">
        <v>144</v>
      </c>
      <c r="C54" s="32">
        <v>191000</v>
      </c>
      <c r="D54" s="32">
        <v>133142.25</v>
      </c>
      <c r="E54" s="71">
        <f t="shared" si="0"/>
        <v>69.707984293193718</v>
      </c>
      <c r="F54" s="18"/>
    </row>
    <row r="55" spans="1:6" hidden="1" x14ac:dyDescent="0.3">
      <c r="A55" s="33" t="s">
        <v>112</v>
      </c>
      <c r="B55" s="30" t="s">
        <v>145</v>
      </c>
      <c r="C55" s="32">
        <v>191000</v>
      </c>
      <c r="D55" s="32">
        <v>133142.25</v>
      </c>
      <c r="E55" s="71">
        <f t="shared" si="0"/>
        <v>69.707984293193718</v>
      </c>
      <c r="F55" s="18"/>
    </row>
    <row r="56" spans="1:6" ht="39" customHeight="1" x14ac:dyDescent="0.3">
      <c r="A56" s="53" t="s">
        <v>133</v>
      </c>
      <c r="B56" s="54" t="s">
        <v>146</v>
      </c>
      <c r="C56" s="78">
        <v>0</v>
      </c>
      <c r="D56" s="78">
        <v>-43.9</v>
      </c>
      <c r="E56" s="79">
        <v>0</v>
      </c>
      <c r="F56" s="9"/>
    </row>
    <row r="57" spans="1:6" ht="31.8" hidden="1" x14ac:dyDescent="0.3">
      <c r="A57" s="20" t="s">
        <v>134</v>
      </c>
      <c r="B57" s="21" t="s">
        <v>147</v>
      </c>
      <c r="C57" s="22">
        <v>0</v>
      </c>
      <c r="D57" s="22">
        <v>-43.9</v>
      </c>
      <c r="E57" s="73">
        <v>0</v>
      </c>
    </row>
    <row r="58" spans="1:6" ht="31.8" hidden="1" x14ac:dyDescent="0.3">
      <c r="A58" s="8" t="s">
        <v>134</v>
      </c>
      <c r="B58" s="6" t="s">
        <v>148</v>
      </c>
      <c r="C58" s="7">
        <v>0</v>
      </c>
      <c r="D58" s="7">
        <v>-43.9</v>
      </c>
      <c r="E58" s="74">
        <v>0</v>
      </c>
    </row>
    <row r="60" spans="1:6" x14ac:dyDescent="0.3">
      <c r="B60" s="12" t="s">
        <v>164</v>
      </c>
    </row>
    <row r="61" spans="1:6" ht="12" customHeight="1" x14ac:dyDescent="0.3"/>
    <row r="62" spans="1:6" x14ac:dyDescent="0.3">
      <c r="A62" s="82" t="s">
        <v>0</v>
      </c>
      <c r="B62" s="82" t="s">
        <v>69</v>
      </c>
      <c r="C62" s="84" t="s">
        <v>2</v>
      </c>
      <c r="D62" s="84" t="s">
        <v>3</v>
      </c>
      <c r="E62" s="80" t="s">
        <v>168</v>
      </c>
    </row>
    <row r="63" spans="1:6" ht="25.2" customHeight="1" x14ac:dyDescent="0.3">
      <c r="A63" s="83"/>
      <c r="B63" s="83"/>
      <c r="C63" s="85"/>
      <c r="D63" s="85"/>
      <c r="E63" s="81"/>
    </row>
    <row r="64" spans="1:6" x14ac:dyDescent="0.3">
      <c r="A64" s="38">
        <v>1</v>
      </c>
      <c r="B64" s="39">
        <v>2</v>
      </c>
      <c r="C64" s="40" t="s">
        <v>155</v>
      </c>
      <c r="D64" s="40" t="s">
        <v>4</v>
      </c>
      <c r="E64" s="66" t="s">
        <v>5</v>
      </c>
    </row>
    <row r="65" spans="1:5" x14ac:dyDescent="0.3">
      <c r="A65" s="14" t="s">
        <v>28</v>
      </c>
      <c r="B65" s="15" t="s">
        <v>7</v>
      </c>
      <c r="C65" s="16">
        <f>C66+C71+C73+C75+C77+C80+C82</f>
        <v>12259162.01</v>
      </c>
      <c r="D65" s="16">
        <f>D66+D71+D73+D75+D77+D80+D82</f>
        <v>8999335.6799999997</v>
      </c>
      <c r="E65" s="61">
        <f>D65/C65*100</f>
        <v>73.409060689948419</v>
      </c>
    </row>
    <row r="66" spans="1:5" x14ac:dyDescent="0.3">
      <c r="A66" s="43" t="s">
        <v>70</v>
      </c>
      <c r="B66" s="44" t="s">
        <v>71</v>
      </c>
      <c r="C66" s="45">
        <f>C67+C68+C70+C69</f>
        <v>2083420.89</v>
      </c>
      <c r="D66" s="45">
        <f>D67+D68+D70+D69</f>
        <v>1929163.5999999999</v>
      </c>
      <c r="E66" s="61">
        <f t="shared" ref="E66:E73" si="1">D66/C66*100</f>
        <v>92.595961251017314</v>
      </c>
    </row>
    <row r="67" spans="1:5" x14ac:dyDescent="0.3">
      <c r="A67" s="49" t="s">
        <v>29</v>
      </c>
      <c r="B67" s="50" t="s">
        <v>72</v>
      </c>
      <c r="C67" s="51">
        <v>763076</v>
      </c>
      <c r="D67" s="51">
        <v>750330.96</v>
      </c>
      <c r="E67" s="62">
        <f t="shared" si="1"/>
        <v>98.32978104408997</v>
      </c>
    </row>
    <row r="68" spans="1:5" ht="36.6" x14ac:dyDescent="0.3">
      <c r="A68" s="49" t="s">
        <v>30</v>
      </c>
      <c r="B68" s="50" t="s">
        <v>73</v>
      </c>
      <c r="C68" s="51">
        <v>1310194.8899999999</v>
      </c>
      <c r="D68" s="51">
        <v>1178682.6399999999</v>
      </c>
      <c r="E68" s="62">
        <f t="shared" si="1"/>
        <v>89.962390251728124</v>
      </c>
    </row>
    <row r="69" spans="1:5" x14ac:dyDescent="0.3">
      <c r="A69" s="49" t="s">
        <v>136</v>
      </c>
      <c r="B69" s="50" t="s">
        <v>135</v>
      </c>
      <c r="C69" s="51">
        <v>10000</v>
      </c>
      <c r="D69" s="51">
        <v>0</v>
      </c>
      <c r="E69" s="62">
        <f t="shared" si="1"/>
        <v>0</v>
      </c>
    </row>
    <row r="70" spans="1:5" x14ac:dyDescent="0.3">
      <c r="A70" s="49" t="s">
        <v>74</v>
      </c>
      <c r="B70" s="50" t="s">
        <v>75</v>
      </c>
      <c r="C70" s="51">
        <v>150</v>
      </c>
      <c r="D70" s="51">
        <v>150</v>
      </c>
      <c r="E70" s="62">
        <f t="shared" si="1"/>
        <v>100</v>
      </c>
    </row>
    <row r="71" spans="1:5" x14ac:dyDescent="0.3">
      <c r="A71" s="46" t="s">
        <v>76</v>
      </c>
      <c r="B71" s="47" t="s">
        <v>77</v>
      </c>
      <c r="C71" s="48">
        <f>C72</f>
        <v>79900</v>
      </c>
      <c r="D71" s="48">
        <f>D72</f>
        <v>79900</v>
      </c>
      <c r="E71" s="65">
        <f>E72</f>
        <v>100</v>
      </c>
    </row>
    <row r="72" spans="1:5" x14ac:dyDescent="0.3">
      <c r="A72" s="49" t="s">
        <v>78</v>
      </c>
      <c r="B72" s="50" t="s">
        <v>79</v>
      </c>
      <c r="C72" s="51">
        <v>79900</v>
      </c>
      <c r="D72" s="51">
        <v>79900</v>
      </c>
      <c r="E72" s="62">
        <f t="shared" si="1"/>
        <v>100</v>
      </c>
    </row>
    <row r="73" spans="1:5" ht="24" x14ac:dyDescent="0.3">
      <c r="A73" s="46" t="s">
        <v>81</v>
      </c>
      <c r="B73" s="47" t="s">
        <v>80</v>
      </c>
      <c r="C73" s="48">
        <f>C74</f>
        <v>97071.49</v>
      </c>
      <c r="D73" s="48">
        <f>D74</f>
        <v>76783.67</v>
      </c>
      <c r="E73" s="61">
        <f t="shared" si="1"/>
        <v>79.10012507276852</v>
      </c>
    </row>
    <row r="74" spans="1:5" x14ac:dyDescent="0.3">
      <c r="A74" s="49" t="s">
        <v>82</v>
      </c>
      <c r="B74" s="50" t="s">
        <v>83</v>
      </c>
      <c r="C74" s="51">
        <v>97071.49</v>
      </c>
      <c r="D74" s="51">
        <v>76783.67</v>
      </c>
      <c r="E74" s="62">
        <f>D74/C74*100</f>
        <v>79.10012507276852</v>
      </c>
    </row>
    <row r="75" spans="1:5" x14ac:dyDescent="0.3">
      <c r="A75" s="46" t="s">
        <v>84</v>
      </c>
      <c r="B75" s="47" t="s">
        <v>85</v>
      </c>
      <c r="C75" s="48">
        <f>C76</f>
        <v>5027726.96</v>
      </c>
      <c r="D75" s="48">
        <f>D76</f>
        <v>2415427.7999999998</v>
      </c>
      <c r="E75" s="63">
        <f t="shared" ref="E75:E83" si="2">D75/C75*100</f>
        <v>48.04214348187277</v>
      </c>
    </row>
    <row r="76" spans="1:5" x14ac:dyDescent="0.3">
      <c r="A76" s="49" t="s">
        <v>86</v>
      </c>
      <c r="B76" s="50" t="s">
        <v>87</v>
      </c>
      <c r="C76" s="51">
        <v>5027726.96</v>
      </c>
      <c r="D76" s="51">
        <v>2415427.7999999998</v>
      </c>
      <c r="E76" s="64">
        <f t="shared" si="2"/>
        <v>48.04214348187277</v>
      </c>
    </row>
    <row r="77" spans="1:5" x14ac:dyDescent="0.3">
      <c r="A77" s="46" t="s">
        <v>88</v>
      </c>
      <c r="B77" s="47" t="s">
        <v>89</v>
      </c>
      <c r="C77" s="48">
        <f>C78+C79</f>
        <v>1760334.47</v>
      </c>
      <c r="D77" s="48">
        <f>D78+D79</f>
        <v>1519020.16</v>
      </c>
      <c r="E77" s="63">
        <f t="shared" si="2"/>
        <v>86.291564806999432</v>
      </c>
    </row>
    <row r="78" spans="1:5" x14ac:dyDescent="0.3">
      <c r="A78" s="49" t="s">
        <v>90</v>
      </c>
      <c r="B78" s="50" t="s">
        <v>92</v>
      </c>
      <c r="C78" s="51">
        <v>88500</v>
      </c>
      <c r="D78" s="51">
        <v>50884.4</v>
      </c>
      <c r="E78" s="64">
        <f t="shared" si="2"/>
        <v>57.496497175141251</v>
      </c>
    </row>
    <row r="79" spans="1:5" x14ac:dyDescent="0.3">
      <c r="A79" s="49" t="s">
        <v>91</v>
      </c>
      <c r="B79" s="50" t="s">
        <v>93</v>
      </c>
      <c r="C79" s="51">
        <v>1671834.47</v>
      </c>
      <c r="D79" s="51">
        <v>1468135.76</v>
      </c>
      <c r="E79" s="64">
        <f t="shared" si="2"/>
        <v>87.815856554267597</v>
      </c>
    </row>
    <row r="80" spans="1:5" x14ac:dyDescent="0.3">
      <c r="A80" s="46" t="s">
        <v>126</v>
      </c>
      <c r="B80" s="47" t="s">
        <v>125</v>
      </c>
      <c r="C80" s="48">
        <f>C81</f>
        <v>175867.2</v>
      </c>
      <c r="D80" s="48">
        <f>D81</f>
        <v>169199.45</v>
      </c>
      <c r="E80" s="63">
        <f t="shared" si="2"/>
        <v>96.208644932085122</v>
      </c>
    </row>
    <row r="81" spans="1:6" x14ac:dyDescent="0.3">
      <c r="A81" s="49" t="s">
        <v>128</v>
      </c>
      <c r="B81" s="50" t="s">
        <v>127</v>
      </c>
      <c r="C81" s="51">
        <v>175867.2</v>
      </c>
      <c r="D81" s="51">
        <v>169199.45</v>
      </c>
      <c r="E81" s="64">
        <f t="shared" si="2"/>
        <v>96.208644932085122</v>
      </c>
    </row>
    <row r="82" spans="1:6" ht="46.8" x14ac:dyDescent="0.3">
      <c r="A82" s="46" t="s">
        <v>94</v>
      </c>
      <c r="B82" s="47" t="s">
        <v>95</v>
      </c>
      <c r="C82" s="48">
        <f>C83</f>
        <v>3034841</v>
      </c>
      <c r="D82" s="48">
        <f>D83</f>
        <v>2809841</v>
      </c>
      <c r="E82" s="63">
        <f t="shared" si="2"/>
        <v>92.586102533872449</v>
      </c>
    </row>
    <row r="83" spans="1:6" x14ac:dyDescent="0.3">
      <c r="A83" s="49" t="s">
        <v>96</v>
      </c>
      <c r="B83" s="50" t="s">
        <v>97</v>
      </c>
      <c r="C83" s="51">
        <v>3034841</v>
      </c>
      <c r="D83" s="51">
        <v>2809841</v>
      </c>
      <c r="E83" s="64">
        <f t="shared" si="2"/>
        <v>92.586102533872449</v>
      </c>
    </row>
    <row r="85" spans="1:6" x14ac:dyDescent="0.3">
      <c r="A85" s="86" t="s">
        <v>165</v>
      </c>
      <c r="B85" s="86"/>
      <c r="C85" s="86"/>
      <c r="D85" s="86"/>
      <c r="E85" s="86"/>
      <c r="F85" s="86"/>
    </row>
    <row r="86" spans="1:6" ht="11.4" customHeight="1" x14ac:dyDescent="0.3"/>
    <row r="87" spans="1:6" x14ac:dyDescent="0.3">
      <c r="A87" s="82" t="s">
        <v>0</v>
      </c>
      <c r="B87" s="82" t="s">
        <v>61</v>
      </c>
      <c r="C87" s="82" t="s">
        <v>2</v>
      </c>
      <c r="D87" s="82" t="s">
        <v>3</v>
      </c>
      <c r="E87" s="80" t="s">
        <v>169</v>
      </c>
    </row>
    <row r="88" spans="1:6" x14ac:dyDescent="0.3">
      <c r="A88" s="83"/>
      <c r="B88" s="83"/>
      <c r="C88" s="83"/>
      <c r="D88" s="83"/>
      <c r="E88" s="81"/>
    </row>
    <row r="89" spans="1:6" x14ac:dyDescent="0.3">
      <c r="A89" s="38">
        <v>1</v>
      </c>
      <c r="B89" s="39">
        <v>2</v>
      </c>
      <c r="C89" s="40" t="s">
        <v>155</v>
      </c>
      <c r="D89" s="40" t="s">
        <v>4</v>
      </c>
      <c r="E89" s="66" t="s">
        <v>5</v>
      </c>
    </row>
    <row r="90" spans="1:6" x14ac:dyDescent="0.3">
      <c r="A90" s="41" t="s">
        <v>31</v>
      </c>
      <c r="B90" s="42" t="s">
        <v>7</v>
      </c>
      <c r="C90" s="16">
        <v>4114837.48</v>
      </c>
      <c r="D90" s="16">
        <v>985038.51</v>
      </c>
      <c r="E90" s="61">
        <f>D90/C90*100</f>
        <v>23.938697817052059</v>
      </c>
    </row>
    <row r="91" spans="1:6" x14ac:dyDescent="0.3">
      <c r="A91" s="60" t="s">
        <v>156</v>
      </c>
      <c r="B91" s="56" t="s">
        <v>62</v>
      </c>
      <c r="C91" s="52">
        <v>4114837.48</v>
      </c>
      <c r="D91" s="52">
        <v>985038.51</v>
      </c>
      <c r="E91" s="62">
        <f>D91/C91*100</f>
        <v>23.938697817052059</v>
      </c>
    </row>
    <row r="92" spans="1:6" x14ac:dyDescent="0.3">
      <c r="A92" s="55" t="s">
        <v>32</v>
      </c>
      <c r="B92" s="56" t="s">
        <v>62</v>
      </c>
      <c r="C92" s="52">
        <v>4114837.48</v>
      </c>
      <c r="D92" s="52">
        <v>985038.51</v>
      </c>
      <c r="E92" s="62">
        <f t="shared" ref="E92:E100" si="3">D92/C92*100</f>
        <v>23.938697817052059</v>
      </c>
    </row>
    <row r="93" spans="1:6" x14ac:dyDescent="0.3">
      <c r="A93" s="57" t="s">
        <v>102</v>
      </c>
      <c r="B93" s="56" t="s">
        <v>33</v>
      </c>
      <c r="C93" s="58">
        <v>-8144324.5300000003</v>
      </c>
      <c r="D93" s="58">
        <f>D94</f>
        <v>-8014297.1699999999</v>
      </c>
      <c r="E93" s="62">
        <f t="shared" si="3"/>
        <v>98.403460477034784</v>
      </c>
    </row>
    <row r="94" spans="1:6" hidden="1" x14ac:dyDescent="0.3">
      <c r="A94" s="49" t="s">
        <v>34</v>
      </c>
      <c r="B94" s="56" t="s">
        <v>63</v>
      </c>
      <c r="C94" s="58">
        <v>-8144324.5300000003</v>
      </c>
      <c r="D94" s="58">
        <f>D95</f>
        <v>-8014297.1699999999</v>
      </c>
      <c r="E94" s="62">
        <f t="shared" si="3"/>
        <v>98.403460477034784</v>
      </c>
    </row>
    <row r="95" spans="1:6" hidden="1" x14ac:dyDescent="0.3">
      <c r="A95" s="49" t="s">
        <v>35</v>
      </c>
      <c r="B95" s="56" t="s">
        <v>64</v>
      </c>
      <c r="C95" s="58">
        <v>-8144324.5300000003</v>
      </c>
      <c r="D95" s="58">
        <f>D96</f>
        <v>-8014297.1699999999</v>
      </c>
      <c r="E95" s="62">
        <f t="shared" si="3"/>
        <v>98.403460477034784</v>
      </c>
    </row>
    <row r="96" spans="1:6" ht="24.6" x14ac:dyDescent="0.3">
      <c r="A96" s="49" t="s">
        <v>36</v>
      </c>
      <c r="B96" s="56" t="s">
        <v>65</v>
      </c>
      <c r="C96" s="58">
        <v>-8144324.5300000003</v>
      </c>
      <c r="D96" s="58">
        <v>-8014297.1699999999</v>
      </c>
      <c r="E96" s="62">
        <f t="shared" si="3"/>
        <v>98.403460477034784</v>
      </c>
    </row>
    <row r="97" spans="1:5" x14ac:dyDescent="0.3">
      <c r="A97" s="57" t="s">
        <v>37</v>
      </c>
      <c r="B97" s="56" t="s">
        <v>38</v>
      </c>
      <c r="C97" s="58">
        <v>12259162.01</v>
      </c>
      <c r="D97" s="58">
        <f>D98</f>
        <v>8999335.6799999997</v>
      </c>
      <c r="E97" s="62">
        <f t="shared" si="3"/>
        <v>73.409060689948419</v>
      </c>
    </row>
    <row r="98" spans="1:5" hidden="1" x14ac:dyDescent="0.3">
      <c r="A98" s="49" t="s">
        <v>39</v>
      </c>
      <c r="B98" s="59" t="s">
        <v>66</v>
      </c>
      <c r="C98" s="58">
        <v>12259162.01</v>
      </c>
      <c r="D98" s="58">
        <f>D99</f>
        <v>8999335.6799999997</v>
      </c>
      <c r="E98" s="62">
        <f t="shared" si="3"/>
        <v>73.409060689948419</v>
      </c>
    </row>
    <row r="99" spans="1:5" hidden="1" x14ac:dyDescent="0.3">
      <c r="A99" s="49" t="s">
        <v>40</v>
      </c>
      <c r="B99" s="59" t="s">
        <v>67</v>
      </c>
      <c r="C99" s="58">
        <v>12259162.01</v>
      </c>
      <c r="D99" s="58">
        <f>D100</f>
        <v>8999335.6799999997</v>
      </c>
      <c r="E99" s="62">
        <f t="shared" si="3"/>
        <v>73.409060689948419</v>
      </c>
    </row>
    <row r="100" spans="1:5" ht="24.6" x14ac:dyDescent="0.3">
      <c r="A100" s="49" t="s">
        <v>41</v>
      </c>
      <c r="B100" s="59" t="s">
        <v>68</v>
      </c>
      <c r="C100" s="58">
        <v>12259162.01</v>
      </c>
      <c r="D100" s="58">
        <v>8999335.6799999997</v>
      </c>
      <c r="E100" s="62">
        <f t="shared" si="3"/>
        <v>73.409060689948419</v>
      </c>
    </row>
  </sheetData>
  <mergeCells count="18">
    <mergeCell ref="A87:A88"/>
    <mergeCell ref="B87:B88"/>
    <mergeCell ref="C87:C88"/>
    <mergeCell ref="D87:D88"/>
    <mergeCell ref="E87:E88"/>
    <mergeCell ref="A85:F85"/>
    <mergeCell ref="D1:E1"/>
    <mergeCell ref="A2:E2"/>
    <mergeCell ref="A6:A8"/>
    <mergeCell ref="B6:B8"/>
    <mergeCell ref="C6:C8"/>
    <mergeCell ref="D6:D8"/>
    <mergeCell ref="E6:E8"/>
    <mergeCell ref="A62:A63"/>
    <mergeCell ref="B62:B63"/>
    <mergeCell ref="C62:C63"/>
    <mergeCell ref="D62:D63"/>
    <mergeCell ref="E62:E63"/>
  </mergeCells>
  <pageMargins left="0.39374999999999999" right="0.39374999999999999" top="0.39374999999999999" bottom="0.39374999999999999" header="0.51180550000000002" footer="0.51180550000000002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2020-12-08T08:12:36Z</cp:lastPrinted>
  <dcterms:created xsi:type="dcterms:W3CDTF">2020-02-23T07:03:45Z</dcterms:created>
  <dcterms:modified xsi:type="dcterms:W3CDTF">2020-12-15T11:22:53Z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