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3" r:id="rId1"/>
  </sheets>
  <calcPr calcId="152511"/>
</workbook>
</file>

<file path=xl/calcChain.xml><?xml version="1.0" encoding="utf-8"?>
<calcChain xmlns="http://schemas.openxmlformats.org/spreadsheetml/2006/main">
  <c r="D63" i="13" l="1"/>
  <c r="C63" i="13"/>
  <c r="E63" i="13" s="1"/>
  <c r="E72" i="13" l="1"/>
  <c r="E71" i="13"/>
  <c r="D71" i="13"/>
  <c r="E70" i="13"/>
  <c r="D70" i="13"/>
  <c r="D69" i="13"/>
  <c r="E69" i="13" s="1"/>
  <c r="E68" i="13"/>
  <c r="D67" i="13"/>
  <c r="E67" i="13" s="1"/>
  <c r="D66" i="13"/>
  <c r="E66" i="13" s="1"/>
  <c r="D65" i="13"/>
  <c r="E65" i="13" s="1"/>
  <c r="E64" i="13"/>
  <c r="C62" i="13"/>
  <c r="D62" i="13" l="1"/>
  <c r="E62" i="13" s="1"/>
  <c r="E52" i="13"/>
  <c r="E51" i="13"/>
  <c r="E50" i="13"/>
  <c r="E49" i="13"/>
  <c r="E48" i="13"/>
  <c r="D47" i="13"/>
  <c r="E47" i="13" s="1"/>
  <c r="C47" i="13"/>
  <c r="E46" i="13"/>
  <c r="E45" i="13"/>
  <c r="E44" i="13"/>
  <c r="E43" i="13"/>
  <c r="E42" i="13"/>
  <c r="D41" i="13"/>
  <c r="C41" i="13"/>
  <c r="E41" i="13" s="1"/>
  <c r="D39" i="13"/>
  <c r="E39" i="13" s="1"/>
  <c r="C39" i="13"/>
  <c r="E38" i="13"/>
  <c r="E37" i="13" s="1"/>
  <c r="D37" i="13"/>
  <c r="C37" i="13"/>
  <c r="E36" i="13"/>
  <c r="E35" i="13"/>
  <c r="E34" i="13"/>
  <c r="E33" i="13"/>
  <c r="D32" i="13"/>
  <c r="E32" i="13" s="1"/>
  <c r="C32" i="13"/>
  <c r="C31" i="13" s="1"/>
  <c r="D31" i="13"/>
  <c r="C10" i="13"/>
  <c r="E23" i="13"/>
  <c r="E31" i="13" l="1"/>
  <c r="E19" i="13"/>
  <c r="C17" i="13"/>
  <c r="D17" i="13"/>
  <c r="E16" i="13"/>
  <c r="E14" i="13"/>
  <c r="E13" i="13"/>
  <c r="E12" i="13"/>
  <c r="D11" i="13"/>
  <c r="C11" i="13"/>
  <c r="E11" i="13" l="1"/>
  <c r="E17" i="13"/>
  <c r="E18" i="13"/>
  <c r="D10" i="13"/>
  <c r="E10" i="13" s="1"/>
</calcChain>
</file>

<file path=xl/sharedStrings.xml><?xml version="1.0" encoding="utf-8"?>
<sst xmlns="http://schemas.openxmlformats.org/spreadsheetml/2006/main" count="122" uniqueCount="106">
  <si>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</si>
  <si>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</si>
  <si>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</si>
  <si>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</si>
  <si>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</si>
  <si>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</si>
  <si>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</si>
  <si>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</si>
  <si>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</si>
  <si>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</si>
  <si>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НАЛОГИ НА ПРИБЫЛЬ, ДОХОДЫ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</si>
  <si>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</si>
  <si>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</si>
  <si>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</si>
  <si>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</si>
  <si>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</si>
  <si>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</si>
  <si>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 xml:space="preserve">  Резервные фонды администраций поселений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</si>
  <si>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</si>
  <si>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</si>
  <si>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</si>
  <si>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</si>
  <si>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</si>
  <si>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</si>
  <si>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</si>
  <si>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</si>
  <si>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</si>
  <si>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</si>
  <si>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</si>
  <si>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</si>
  <si>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</si>
  <si>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000 1 03 00000 00 0000 000</t>
  </si>
  <si>
    <t>000 1 06 00000 00 0000 000</t>
  </si>
  <si>
    <t>000 1 08 00000 00 0000 000</t>
  </si>
  <si>
    <t>000 1 11 00000 00 0000 000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</si>
  <si>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</si>
  <si>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</si>
  <si>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</si>
  <si>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</si>
  <si>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</si>
  <si>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</si>
  <si>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</si>
  <si>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</si>
  <si>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</si>
  <si>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</si>
  <si>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</si>
  <si>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</si>
  <si>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</si>
  <si>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</si>
  <si>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</si>
  <si>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</si>
  <si>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</si>
  <si>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</si>
  <si>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</si>
  <si>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</si>
  <si>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</si>
  <si>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</si>
  <si>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</si>
  <si>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</si>
  <si>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</si>
  <si>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</si>
  <si>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</si>
  <si>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</si>
  <si>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</si>
  <si>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</si>
  <si>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</si>
  <si>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</si>
  <si>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</si>
  <si>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</si>
  <si>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</si>
  <si>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</si>
  <si>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</si>
  <si>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</si>
  <si>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</si>
  <si>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</si>
  <si>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>Увеличение остатков средств, всего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</si>
  <si>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</si>
  <si>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</si>
  <si>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</si>
  <si>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БЕЗВОЗДМЕЗНЫЕ ПОСТУПЛЕНИЯ</t>
  </si>
  <si>
    <t>000 2 07 00000 00 0000 000</t>
  </si>
  <si>
    <t>НАЛОГОВЫЕ И НЕНАЛОГОВЫЕ ДОХОДЫ</t>
  </si>
  <si>
    <t>680 1 00 00000 00 0000 000</t>
  </si>
  <si>
    <t>ШТРАФЫ, САНКЦИИ, ВОЗМЕЩЕНИЕ УЩЕРБА</t>
  </si>
  <si>
    <t>680 1 16 00000 00 0000 000</t>
  </si>
  <si>
    <t xml:space="preserve">  БЕЗВОЗМЕЗДНЫЕ ПОСТУПЛЕНИЯ </t>
  </si>
  <si>
    <t>680 2 00 00000 00 0000 000</t>
  </si>
  <si>
    <t xml:space="preserve">  БЕЗВОЗМЕЗДНЫЕ ПОСТУПЛЕНИЯ ОТ ДРУГИХ БЮДЖЕТОВ БЮДЖЕТНОЙ СИСТЕМЫ РОССИЙСКОЙ ФЕДЕРАЦИИ</t>
  </si>
  <si>
    <t>680 2 02 00000 00 0000 000</t>
  </si>
  <si>
    <t>0502</t>
  </si>
  <si>
    <t>Коммунальное хозяйство</t>
  </si>
  <si>
    <t>1000</t>
  </si>
  <si>
    <t>СОЦИАЛЬНАЯ ПОЛИТИКА</t>
  </si>
  <si>
    <t>Социальное обеспечение населения</t>
  </si>
  <si>
    <t>1003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</si>
  <si>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</si>
  <si>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</si>
  <si>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</si>
  <si>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</si>
  <si>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3</t>
  </si>
  <si>
    <t>Источники внутреннего финансирования дефицитов бюджетов</t>
  </si>
  <si>
    <t>1. Доходы бюджета</t>
  </si>
  <si>
    <t>3. Источники финансирования дефицита бюджета</t>
  </si>
  <si>
    <t>2. Расходы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</si>
  <si>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"Горняцкое сельское поселение" Вышневолоцкого района Тверской области за 2019 год</t>
  </si>
  <si>
    <t>% исполнения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</si>
</sst>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1"/>
      <name val="Calibri"/>
      <family val="2"/>
      <charset val="204"/>
      <scheme val="minor"/>
    </font>
    <font>
      <sz val="6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5" xfId="32" applyNumberFormat="1" applyProtection="1"/>
    <xf numFmtId="0" fontId="14" fillId="0" borderId="0" xfId="0" applyFont="1" applyProtection="1">
      <protection locked="0"/>
    </xf>
    <xf numFmtId="0" fontId="3" fillId="0" borderId="20" xfId="33" applyNumberFormat="1" applyBorder="1" applyProtection="1">
      <alignment horizontal="center" vertical="center"/>
    </xf>
    <xf numFmtId="0" fontId="3" fillId="0" borderId="20" xfId="50" applyNumberFormat="1" applyBorder="1" applyProtection="1">
      <alignment horizontal="center" vertical="center" shrinkToFit="1"/>
    </xf>
    <xf numFmtId="49" fontId="3" fillId="0" borderId="20" xfId="51" applyNumberFormat="1" applyBorder="1" applyProtection="1">
      <alignment horizontal="center" vertical="center" shrinkToFit="1"/>
    </xf>
    <xf numFmtId="0" fontId="15" fillId="0" borderId="1" xfId="0" applyFont="1" applyBorder="1" applyAlignment="1">
      <alignment wrapText="1"/>
    </xf>
    <xf numFmtId="0" fontId="2" fillId="0" borderId="1" xfId="28" applyNumberFormat="1" applyBorder="1" applyAlignment="1" applyProtection="1">
      <alignment horizontal="center" wrapText="1"/>
    </xf>
    <xf numFmtId="0" fontId="16" fillId="0" borderId="1" xfId="28" applyNumberFormat="1" applyFont="1" applyBorder="1" applyAlignment="1" applyProtection="1">
      <alignment horizontal="center" wrapText="1"/>
    </xf>
    <xf numFmtId="0" fontId="4" fillId="0" borderId="1" xfId="9" applyNumberFormat="1" applyBorder="1" applyProtection="1">
      <alignment horizontal="right"/>
    </xf>
    <xf numFmtId="0" fontId="1" fillId="0" borderId="1" xfId="31" applyNumberFormat="1" applyBorder="1" applyProtection="1"/>
    <xf numFmtId="0" fontId="1" fillId="0" borderId="1" xfId="32" applyNumberFormat="1" applyBorder="1" applyProtection="1"/>
    <xf numFmtId="0" fontId="13" fillId="0" borderId="1" xfId="44" applyNumberFormat="1" applyFont="1" applyBorder="1" applyProtection="1">
      <alignment horizontal="left" wrapText="1" indent="2"/>
    </xf>
    <xf numFmtId="49" fontId="13" fillId="0" borderId="1" xfId="46" applyNumberFormat="1" applyFont="1" applyBorder="1" applyProtection="1">
      <alignment horizontal="center"/>
    </xf>
    <xf numFmtId="4" fontId="13" fillId="0" borderId="1" xfId="47" applyNumberFormat="1" applyFont="1" applyBorder="1" applyProtection="1">
      <alignment horizontal="right" shrinkToFit="1"/>
    </xf>
    <xf numFmtId="0" fontId="17" fillId="0" borderId="13" xfId="36" applyNumberFormat="1" applyFont="1" applyBorder="1" applyProtection="1">
      <alignment horizontal="left" wrapText="1"/>
    </xf>
    <xf numFmtId="49" fontId="17" fillId="0" borderId="13" xfId="38" applyNumberFormat="1" applyFont="1" applyBorder="1" applyProtection="1">
      <alignment horizontal="center"/>
    </xf>
    <xf numFmtId="4" fontId="17" fillId="0" borderId="13" xfId="39" applyNumberFormat="1" applyFont="1" applyBorder="1" applyProtection="1">
      <alignment horizontal="right" shrinkToFit="1"/>
    </xf>
    <xf numFmtId="0" fontId="18" fillId="0" borderId="13" xfId="33" applyNumberFormat="1" applyFont="1" applyBorder="1" applyProtection="1">
      <alignment horizontal="center" vertical="center"/>
    </xf>
    <xf numFmtId="0" fontId="18" fillId="0" borderId="13" xfId="34" applyNumberFormat="1" applyFont="1" applyBorder="1" applyProtection="1">
      <alignment horizontal="center" vertical="center"/>
    </xf>
    <xf numFmtId="49" fontId="18" fillId="0" borderId="13" xfId="35" applyNumberFormat="1" applyFont="1" applyBorder="1" applyProtection="1">
      <alignment horizontal="center" vertical="center"/>
    </xf>
    <xf numFmtId="0" fontId="17" fillId="0" borderId="13" xfId="40" applyNumberFormat="1" applyFont="1" applyBorder="1" applyProtection="1">
      <alignment horizontal="left" wrapText="1"/>
    </xf>
    <xf numFmtId="49" fontId="17" fillId="0" borderId="13" xfId="42" applyNumberFormat="1" applyFont="1" applyBorder="1" applyProtection="1">
      <alignment horizontal="center"/>
    </xf>
    <xf numFmtId="165" fontId="17" fillId="0" borderId="13" xfId="57" applyNumberFormat="1" applyFont="1" applyBorder="1" applyProtection="1">
      <alignment horizontal="right" shrinkToFit="1"/>
    </xf>
    <xf numFmtId="0" fontId="17" fillId="0" borderId="13" xfId="59" applyNumberFormat="1" applyFont="1" applyBorder="1" applyProtection="1">
      <alignment horizontal="left" wrapText="1"/>
    </xf>
    <xf numFmtId="49" fontId="17" fillId="0" borderId="13" xfId="61" applyNumberFormat="1" applyFont="1" applyBorder="1" applyProtection="1">
      <alignment horizontal="center" wrapText="1"/>
    </xf>
    <xf numFmtId="4" fontId="17" fillId="0" borderId="13" xfId="62" applyNumberFormat="1" applyFont="1" applyBorder="1" applyProtection="1">
      <alignment horizontal="right" wrapTex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0" fontId="18" fillId="0" borderId="13" xfId="36" applyNumberFormat="1" applyFont="1" applyBorder="1" applyProtection="1">
      <alignment horizontal="left" wrapText="1"/>
    </xf>
    <xf numFmtId="4" fontId="18" fillId="0" borderId="13" xfId="39" applyNumberFormat="1" applyFont="1" applyBorder="1" applyProtection="1">
      <alignment horizontal="right" shrinkToFit="1"/>
    </xf>
    <xf numFmtId="49" fontId="18" fillId="0" borderId="13" xfId="46" applyNumberFormat="1" applyFont="1" applyBorder="1" applyProtection="1">
      <alignment horizontal="center"/>
    </xf>
    <xf numFmtId="4" fontId="18" fillId="0" borderId="13" xfId="47" applyNumberFormat="1" applyFont="1" applyBorder="1" applyProtection="1">
      <alignment horizontal="right" shrinkToFit="1"/>
    </xf>
    <xf numFmtId="0" fontId="19" fillId="0" borderId="13" xfId="0" applyFont="1" applyBorder="1" applyAlignment="1">
      <alignment horizontal="center" wrapText="1"/>
    </xf>
    <xf numFmtId="0" fontId="18" fillId="0" borderId="13" xfId="44" applyNumberFormat="1" applyFont="1" applyBorder="1" applyAlignment="1" applyProtection="1">
      <alignment horizontal="center" wrapText="1"/>
    </xf>
    <xf numFmtId="4" fontId="19" fillId="0" borderId="13" xfId="0" applyNumberFormat="1" applyFont="1" applyBorder="1"/>
    <xf numFmtId="49" fontId="19" fillId="0" borderId="13" xfId="46" applyNumberFormat="1" applyFont="1" applyBorder="1" applyProtection="1">
      <alignment horizontal="center"/>
    </xf>
    <xf numFmtId="0" fontId="19" fillId="0" borderId="13" xfId="44" applyNumberFormat="1" applyFont="1" applyBorder="1" applyAlignment="1" applyProtection="1">
      <alignment horizontal="center" wrapText="1"/>
    </xf>
    <xf numFmtId="0" fontId="17" fillId="0" borderId="34" xfId="65" applyNumberFormat="1" applyFont="1" applyBorder="1" applyProtection="1">
      <alignment horizontal="left" wrapText="1"/>
    </xf>
    <xf numFmtId="49" fontId="17" fillId="0" borderId="34" xfId="84" applyNumberFormat="1" applyFont="1" applyBorder="1" applyProtection="1">
      <alignment horizontal="center" vertical="center"/>
    </xf>
    <xf numFmtId="4" fontId="17" fillId="0" borderId="34" xfId="39" applyNumberFormat="1" applyFont="1" applyBorder="1" applyProtection="1">
      <alignment horizontal="right" shrinkToFit="1"/>
    </xf>
    <xf numFmtId="0" fontId="18" fillId="0" borderId="34" xfId="90" applyNumberFormat="1" applyFont="1" applyBorder="1" applyProtection="1">
      <alignment horizontal="left" wrapText="1"/>
    </xf>
    <xf numFmtId="49" fontId="18" fillId="0" borderId="34" xfId="87" applyNumberFormat="1" applyFont="1" applyBorder="1" applyProtection="1">
      <alignment horizontal="center" vertical="center"/>
    </xf>
    <xf numFmtId="0" fontId="18" fillId="2" borderId="34" xfId="96" applyNumberFormat="1" applyFont="1" applyBorder="1" applyProtection="1">
      <alignment wrapText="1"/>
    </xf>
    <xf numFmtId="4" fontId="18" fillId="0" borderId="34" xfId="91" applyNumberFormat="1" applyFont="1" applyBorder="1" applyProtection="1">
      <alignment horizontal="right" shrinkToFit="1"/>
    </xf>
    <xf numFmtId="0" fontId="18" fillId="0" borderId="34" xfId="94" applyNumberFormat="1" applyFont="1" applyBorder="1" applyProtection="1">
      <alignment wrapText="1"/>
    </xf>
    <xf numFmtId="0" fontId="18" fillId="0" borderId="34" xfId="59" applyNumberFormat="1" applyFont="1" applyBorder="1" applyProtection="1">
      <alignment horizontal="left" wrapText="1"/>
    </xf>
    <xf numFmtId="49" fontId="18" fillId="0" borderId="34" xfId="99" applyNumberFormat="1" applyFont="1" applyBorder="1" applyProtection="1">
      <alignment horizontal="center" vertical="center" shrinkToFit="1"/>
    </xf>
    <xf numFmtId="49" fontId="18" fillId="0" borderId="13" xfId="38" applyNumberFormat="1" applyFont="1" applyBorder="1" applyProtection="1">
      <alignment horizontal="center"/>
    </xf>
    <xf numFmtId="166" fontId="2" fillId="0" borderId="1" xfId="28" applyNumberFormat="1" applyBorder="1" applyAlignment="1" applyProtection="1">
      <alignment horizontal="center" wrapText="1"/>
    </xf>
    <xf numFmtId="166" fontId="18" fillId="0" borderId="1" xfId="28" applyNumberFormat="1" applyFont="1" applyBorder="1" applyAlignment="1" applyProtection="1">
      <alignment horizontal="right" wrapText="1"/>
    </xf>
    <xf numFmtId="166" fontId="18" fillId="0" borderId="13" xfId="35" applyNumberFormat="1" applyFont="1" applyBorder="1" applyProtection="1">
      <alignment horizontal="center" vertical="center"/>
    </xf>
    <xf numFmtId="166" fontId="17" fillId="0" borderId="13" xfId="39" applyNumberFormat="1" applyFont="1" applyBorder="1" applyProtection="1">
      <alignment horizontal="right" shrinkToFit="1"/>
    </xf>
    <xf numFmtId="166" fontId="18" fillId="0" borderId="13" xfId="39" applyNumberFormat="1" applyFont="1" applyBorder="1" applyProtection="1">
      <alignment horizontal="right" shrinkToFit="1"/>
    </xf>
    <xf numFmtId="166" fontId="13" fillId="0" borderId="1" xfId="39" applyNumberFormat="1" applyFont="1" applyBorder="1" applyProtection="1">
      <alignment horizontal="right" shrinkToFit="1"/>
    </xf>
    <xf numFmtId="166" fontId="0" fillId="0" borderId="0" xfId="0" applyNumberFormat="1" applyProtection="1">
      <protection locked="0"/>
    </xf>
    <xf numFmtId="166" fontId="18" fillId="0" borderId="20" xfId="51" applyNumberFormat="1" applyFont="1" applyBorder="1" applyProtection="1">
      <alignment horizontal="center" vertical="center" shrinkToFit="1"/>
    </xf>
    <xf numFmtId="166" fontId="17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7" fillId="0" borderId="13" xfId="62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7" fillId="0" borderId="13" xfId="63" applyNumberFormat="1" applyFont="1" applyBorder="1" applyProtection="1">
      <alignment horizontal="right" wrapText="1"/>
    </xf>
    <xf numFmtId="166" fontId="3" fillId="0" borderId="20" xfId="51" applyNumberFormat="1" applyBorder="1" applyProtection="1">
      <alignment horizontal="center" vertical="center" shrinkToFit="1"/>
    </xf>
    <xf numFmtId="166" fontId="17" fillId="0" borderId="34" xfId="54" applyNumberFormat="1" applyFont="1" applyBorder="1" applyProtection="1">
      <alignment horizontal="right" shrinkToFit="1"/>
    </xf>
    <xf numFmtId="166" fontId="18" fillId="0" borderId="34" xfId="54" applyNumberFormat="1" applyFont="1" applyBorder="1" applyProtection="1">
      <alignment horizontal="right" shrinkToFit="1"/>
    </xf>
    <xf numFmtId="0" fontId="16" fillId="0" borderId="1" xfId="28" applyNumberFormat="1" applyFont="1" applyBorder="1" applyAlignment="1" applyProtection="1">
      <alignment horizont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166" fontId="3" fillId="0" borderId="13" xfId="29" applyNumberFormat="1" applyProtection="1">
      <alignment horizontal="center" vertical="top" wrapText="1"/>
    </xf>
    <xf numFmtId="166" fontId="3" fillId="0" borderId="13" xfId="29" applyNumberForma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28" applyNumberFormat="1" applyFont="1" applyBorder="1" applyAlignment="1" applyProtection="1">
      <alignment horizontal="center" vertical="center" wrapText="1"/>
    </xf>
    <xf numFmtId="0" fontId="18" fillId="0" borderId="13" xfId="29" applyNumberFormat="1" applyFont="1" applyBorder="1" applyProtection="1">
      <alignment horizontal="center" vertical="top" wrapText="1"/>
    </xf>
    <xf numFmtId="0" fontId="18" fillId="0" borderId="13" xfId="29" applyFont="1" applyBorder="1">
      <alignment horizontal="center" vertical="top" wrapText="1"/>
    </xf>
    <xf numFmtId="49" fontId="18" fillId="0" borderId="13" xfId="30" applyNumberFormat="1" applyFont="1" applyBorder="1" applyProtection="1">
      <alignment horizontal="center" vertical="top" wrapText="1"/>
    </xf>
    <xf numFmtId="49" fontId="18" fillId="0" borderId="13" xfId="30" applyFont="1" applyBorder="1">
      <alignment horizontal="center" vertical="top" wrapText="1"/>
    </xf>
    <xf numFmtId="166" fontId="18" fillId="0" borderId="13" xfId="29" applyNumberFormat="1" applyFont="1" applyBorder="1" applyProtection="1">
      <alignment horizontal="center" vertical="top" wrapText="1"/>
    </xf>
    <xf numFmtId="166" fontId="18" fillId="0" borderId="13" xfId="29" applyNumberFormat="1" applyFont="1" applyBorder="1">
      <alignment horizontal="center" vertical="top" wrapText="1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  <xf numFmtId="166" fontId="18" fillId="0" borderId="13" xfId="29" applyNumberFormat="1" applyFont="1" applyProtection="1">
      <alignment horizontal="center" vertical="top" wrapText="1"/>
    </xf>
    <xf numFmtId="166" fontId="18" fillId="0" borderId="13" xfId="29" applyNumberFormat="1" applyFont="1">
      <alignment horizontal="center" vertical="top" wrapText="1"/>
    </xf>
    <xf numFmtId="4" fontId="18" fillId="0" borderId="34" xfId="39" applyNumberFormat="1" applyFont="1" applyBorder="1" applyProtection="1">
      <alignment horizontal="right" shrinkToFi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view="pageBreakPreview" topLeftCell="A52" zoomScaleNormal="100" zoomScaleSheetLayoutView="100" workbookViewId="0">
      <selection activeCell="C63" sqref="C63:E63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61" customWidth="1"/>
    <col min="6" max="6" width="0.109375" style="1" customWidth="1"/>
    <col min="7" max="16384" width="9.109375" style="1"/>
  </cols>
  <sheetData>
    <row r="1" spans="1:8" ht="42.6" customHeight="1" x14ac:dyDescent="0.3">
      <c r="A1" s="2"/>
      <c r="B1" s="2"/>
      <c r="C1" s="2"/>
      <c r="D1" s="76"/>
      <c r="E1" s="76"/>
      <c r="F1" s="8"/>
    </row>
    <row r="2" spans="1:8" ht="47.4" customHeight="1" x14ac:dyDescent="0.3">
      <c r="A2" s="77" t="s">
        <v>104</v>
      </c>
      <c r="B2" s="77"/>
      <c r="C2" s="77"/>
      <c r="D2" s="77"/>
      <c r="E2" s="77"/>
      <c r="F2" s="11"/>
    </row>
    <row r="3" spans="1:8" ht="12.6" customHeight="1" x14ac:dyDescent="0.3">
      <c r="A3" s="9"/>
      <c r="B3" s="9"/>
      <c r="C3" s="9"/>
      <c r="D3" s="9"/>
      <c r="E3" s="55"/>
      <c r="F3" s="11"/>
    </row>
    <row r="4" spans="1:8" ht="14.4" customHeight="1" x14ac:dyDescent="0.3">
      <c r="A4" s="9"/>
      <c r="B4" s="10" t="s">
        <v>101</v>
      </c>
      <c r="C4" s="9"/>
      <c r="D4" s="9"/>
      <c r="E4" s="55"/>
      <c r="F4" s="11"/>
    </row>
    <row r="5" spans="1:8" ht="15" customHeight="1" x14ac:dyDescent="0.3">
      <c r="A5" s="9"/>
      <c r="B5" s="10"/>
      <c r="C5" s="9"/>
      <c r="D5" s="9"/>
      <c r="E5" s="56" t="s">
        <v>74</v>
      </c>
      <c r="F5" s="11"/>
    </row>
    <row r="6" spans="1:8" ht="12.9" customHeight="1" x14ac:dyDescent="0.3">
      <c r="A6" s="78" t="s">
        <v>0</v>
      </c>
      <c r="B6" s="78" t="s">
        <v>1</v>
      </c>
      <c r="C6" s="80" t="s">
        <v>2</v>
      </c>
      <c r="D6" s="80" t="s">
        <v>3</v>
      </c>
      <c r="E6" s="82" t="s">
        <v>105</v>
      </c>
      <c r="F6" s="12"/>
    </row>
    <row r="7" spans="1:8" ht="12" customHeight="1" x14ac:dyDescent="0.3">
      <c r="A7" s="79"/>
      <c r="B7" s="79"/>
      <c r="C7" s="81"/>
      <c r="D7" s="81"/>
      <c r="E7" s="83"/>
      <c r="F7" s="13"/>
    </row>
    <row r="8" spans="1:8" ht="14.25" customHeight="1" x14ac:dyDescent="0.3">
      <c r="A8" s="79"/>
      <c r="B8" s="79"/>
      <c r="C8" s="81"/>
      <c r="D8" s="81"/>
      <c r="E8" s="83"/>
      <c r="F8" s="13"/>
    </row>
    <row r="9" spans="1:8" ht="14.25" customHeight="1" x14ac:dyDescent="0.3">
      <c r="A9" s="20">
        <v>1</v>
      </c>
      <c r="B9" s="21">
        <v>2</v>
      </c>
      <c r="C9" s="22" t="s">
        <v>99</v>
      </c>
      <c r="D9" s="22" t="s">
        <v>4</v>
      </c>
      <c r="E9" s="57" t="s">
        <v>5</v>
      </c>
      <c r="F9" s="13"/>
    </row>
    <row r="10" spans="1:8" ht="17.25" customHeight="1" x14ac:dyDescent="0.3">
      <c r="A10" s="17" t="s">
        <v>6</v>
      </c>
      <c r="B10" s="18"/>
      <c r="C10" s="19">
        <f>C11+C17+C22+C16+C13</f>
        <v>10087956.01</v>
      </c>
      <c r="D10" s="19">
        <f>D11+D17+D22+D16+D13+D20+D15</f>
        <v>9581335.7800000012</v>
      </c>
      <c r="E10" s="58">
        <f>D10/C10*100</f>
        <v>94.977969476692849</v>
      </c>
      <c r="F10" s="13"/>
    </row>
    <row r="11" spans="1:8" ht="17.25" customHeight="1" x14ac:dyDescent="0.3">
      <c r="A11" s="35" t="s">
        <v>73</v>
      </c>
      <c r="B11" s="54" t="s">
        <v>29</v>
      </c>
      <c r="C11" s="36">
        <f>C12+C14</f>
        <v>1484660</v>
      </c>
      <c r="D11" s="36">
        <f>D12+D14</f>
        <v>900262.58000000007</v>
      </c>
      <c r="E11" s="59">
        <f>D11/C11*100</f>
        <v>60.637626123152778</v>
      </c>
      <c r="F11" s="13"/>
    </row>
    <row r="12" spans="1:8" ht="15" customHeight="1" x14ac:dyDescent="0.3">
      <c r="A12" s="40" t="s">
        <v>10</v>
      </c>
      <c r="B12" s="37" t="s">
        <v>30</v>
      </c>
      <c r="C12" s="38">
        <v>152660</v>
      </c>
      <c r="D12" s="38">
        <v>148674.03</v>
      </c>
      <c r="E12" s="59">
        <f t="shared" ref="E12:E19" si="0">D12/C12*100</f>
        <v>97.388988602122367</v>
      </c>
      <c r="F12" s="13"/>
    </row>
    <row r="13" spans="1:8" ht="36.6" customHeight="1" x14ac:dyDescent="0.3">
      <c r="A13" s="43" t="s">
        <v>9</v>
      </c>
      <c r="B13" s="42" t="s">
        <v>31</v>
      </c>
      <c r="C13" s="41">
        <v>329600</v>
      </c>
      <c r="D13" s="41">
        <v>368277.8</v>
      </c>
      <c r="E13" s="59">
        <f t="shared" si="0"/>
        <v>111.73476941747573</v>
      </c>
      <c r="F13" s="13"/>
    </row>
    <row r="14" spans="1:8" ht="15" customHeight="1" x14ac:dyDescent="0.3">
      <c r="A14" s="40" t="s">
        <v>11</v>
      </c>
      <c r="B14" s="37" t="s">
        <v>32</v>
      </c>
      <c r="C14" s="38">
        <v>1332000</v>
      </c>
      <c r="D14" s="38">
        <v>751588.55</v>
      </c>
      <c r="E14" s="59">
        <f t="shared" si="0"/>
        <v>56.425566816816819</v>
      </c>
      <c r="F14" s="13"/>
      <c r="H14" s="4"/>
    </row>
    <row r="15" spans="1:8" ht="17.399999999999999" customHeight="1" x14ac:dyDescent="0.3">
      <c r="A15" s="40" t="s">
        <v>12</v>
      </c>
      <c r="B15" s="37" t="s">
        <v>33</v>
      </c>
      <c r="C15" s="38">
        <v>0</v>
      </c>
      <c r="D15" s="38">
        <v>1200</v>
      </c>
      <c r="E15" s="59">
        <v>0</v>
      </c>
      <c r="F15" s="13"/>
    </row>
    <row r="16" spans="1:8" ht="38.4" customHeight="1" x14ac:dyDescent="0.3">
      <c r="A16" s="40" t="s">
        <v>13</v>
      </c>
      <c r="B16" s="37" t="s">
        <v>34</v>
      </c>
      <c r="C16" s="38">
        <v>90000</v>
      </c>
      <c r="D16" s="38">
        <v>122899.39</v>
      </c>
      <c r="E16" s="59">
        <f t="shared" si="0"/>
        <v>136.55487777777776</v>
      </c>
      <c r="F16" s="13"/>
    </row>
    <row r="17" spans="1:6" ht="18" customHeight="1" x14ac:dyDescent="0.3">
      <c r="A17" s="40" t="s">
        <v>8</v>
      </c>
      <c r="B17" s="37" t="s">
        <v>76</v>
      </c>
      <c r="C17" s="38">
        <f>C18</f>
        <v>5812363.25</v>
      </c>
      <c r="D17" s="38">
        <f>D18</f>
        <v>5812363.25</v>
      </c>
      <c r="E17" s="59">
        <f t="shared" si="0"/>
        <v>100</v>
      </c>
      <c r="F17" s="13"/>
    </row>
    <row r="18" spans="1:6" ht="40.200000000000003" customHeight="1" x14ac:dyDescent="0.3">
      <c r="A18" s="39" t="s">
        <v>77</v>
      </c>
      <c r="B18" s="37" t="s">
        <v>78</v>
      </c>
      <c r="C18" s="38">
        <v>5812363.25</v>
      </c>
      <c r="D18" s="38">
        <v>5812363.25</v>
      </c>
      <c r="E18" s="59">
        <f t="shared" si="0"/>
        <v>100</v>
      </c>
      <c r="F18" s="13"/>
    </row>
    <row r="19" spans="1:6" x14ac:dyDescent="0.3">
      <c r="A19" s="40" t="s">
        <v>79</v>
      </c>
      <c r="B19" s="37" t="s">
        <v>80</v>
      </c>
      <c r="C19" s="38">
        <v>112580</v>
      </c>
      <c r="D19" s="38">
        <v>112580</v>
      </c>
      <c r="E19" s="59">
        <f t="shared" si="0"/>
        <v>100</v>
      </c>
      <c r="F19" s="13"/>
    </row>
    <row r="20" spans="1:6" x14ac:dyDescent="0.3">
      <c r="A20" s="39" t="s">
        <v>81</v>
      </c>
      <c r="B20" s="37" t="s">
        <v>82</v>
      </c>
      <c r="C20" s="38">
        <v>0</v>
      </c>
      <c r="D20" s="38">
        <v>5000</v>
      </c>
      <c r="E20" s="59">
        <v>0</v>
      </c>
      <c r="F20" s="13"/>
    </row>
    <row r="21" spans="1:6" x14ac:dyDescent="0.3">
      <c r="A21" s="39" t="s">
        <v>83</v>
      </c>
      <c r="B21" s="37" t="s">
        <v>84</v>
      </c>
      <c r="C21" s="38">
        <v>0</v>
      </c>
      <c r="D21" s="38">
        <v>5000</v>
      </c>
      <c r="E21" s="59">
        <v>0</v>
      </c>
      <c r="F21" s="13"/>
    </row>
    <row r="22" spans="1:6" ht="17.399999999999999" customHeight="1" x14ac:dyDescent="0.3">
      <c r="A22" s="40" t="s">
        <v>85</v>
      </c>
      <c r="B22" s="37" t="s">
        <v>86</v>
      </c>
      <c r="C22" s="38">
        <v>2371332.7599999998</v>
      </c>
      <c r="D22" s="38">
        <v>2371332.7599999998</v>
      </c>
      <c r="E22" s="59">
        <v>100</v>
      </c>
      <c r="F22" s="13"/>
    </row>
    <row r="23" spans="1:6" ht="25.2" customHeight="1" x14ac:dyDescent="0.3">
      <c r="A23" s="40" t="s">
        <v>87</v>
      </c>
      <c r="B23" s="37" t="s">
        <v>88</v>
      </c>
      <c r="C23" s="38">
        <v>2205752.7599999998</v>
      </c>
      <c r="D23" s="38">
        <v>2205752.7599999998</v>
      </c>
      <c r="E23" s="59">
        <f t="shared" ref="E23" si="1">D23/C23*100</f>
        <v>100</v>
      </c>
      <c r="F23" s="13"/>
    </row>
    <row r="24" spans="1:6" ht="24" customHeight="1" x14ac:dyDescent="0.3">
      <c r="A24" s="14"/>
      <c r="B24" s="15"/>
      <c r="C24" s="16"/>
      <c r="D24" s="16"/>
      <c r="E24" s="60"/>
      <c r="F24" s="3"/>
    </row>
    <row r="25" spans="1:6" x14ac:dyDescent="0.3">
      <c r="B25" s="10" t="s">
        <v>103</v>
      </c>
    </row>
    <row r="27" spans="1:6" x14ac:dyDescent="0.3">
      <c r="A27" s="84" t="s">
        <v>0</v>
      </c>
      <c r="B27" s="84" t="s">
        <v>43</v>
      </c>
      <c r="C27" s="86" t="s">
        <v>2</v>
      </c>
      <c r="D27" s="86" t="s">
        <v>3</v>
      </c>
      <c r="E27" s="88" t="s">
        <v>105</v>
      </c>
    </row>
    <row r="28" spans="1:6" x14ac:dyDescent="0.3">
      <c r="A28" s="85"/>
      <c r="B28" s="85"/>
      <c r="C28" s="87"/>
      <c r="D28" s="87"/>
      <c r="E28" s="89"/>
    </row>
    <row r="29" spans="1:6" ht="10.8" customHeight="1" x14ac:dyDescent="0.3">
      <c r="A29" s="85"/>
      <c r="B29" s="85"/>
      <c r="C29" s="87"/>
      <c r="D29" s="87"/>
      <c r="E29" s="89"/>
    </row>
    <row r="30" spans="1:6" x14ac:dyDescent="0.3">
      <c r="A30" s="32">
        <v>1</v>
      </c>
      <c r="B30" s="33">
        <v>2</v>
      </c>
      <c r="C30" s="34" t="s">
        <v>99</v>
      </c>
      <c r="D30" s="34" t="s">
        <v>4</v>
      </c>
      <c r="E30" s="62" t="s">
        <v>5</v>
      </c>
    </row>
    <row r="31" spans="1:6" x14ac:dyDescent="0.3">
      <c r="A31" s="17" t="s">
        <v>14</v>
      </c>
      <c r="B31" s="18" t="s">
        <v>7</v>
      </c>
      <c r="C31" s="19">
        <f>C32+C37+C39+C41+C43+C47+C49+C51</f>
        <v>10691636.75</v>
      </c>
      <c r="D31" s="19">
        <f>D32+D37+D39+D41+D43+D47+D49+D51</f>
        <v>9649660.1300000008</v>
      </c>
      <c r="E31" s="63">
        <f>D31/C31*100</f>
        <v>90.254283377145228</v>
      </c>
    </row>
    <row r="32" spans="1:6" x14ac:dyDescent="0.3">
      <c r="A32" s="23" t="s">
        <v>44</v>
      </c>
      <c r="B32" s="24" t="s">
        <v>45</v>
      </c>
      <c r="C32" s="25">
        <f>C33+C34+C35+C36</f>
        <v>1937042.05</v>
      </c>
      <c r="D32" s="25">
        <f>D33+D34+D35+D36</f>
        <v>1852441.32</v>
      </c>
      <c r="E32" s="63">
        <f t="shared" ref="E32:E39" si="2">D32/C32*100</f>
        <v>95.632478396635733</v>
      </c>
    </row>
    <row r="33" spans="1:5" x14ac:dyDescent="0.3">
      <c r="A33" s="29" t="s">
        <v>15</v>
      </c>
      <c r="B33" s="30" t="s">
        <v>46</v>
      </c>
      <c r="C33" s="31">
        <v>777947.26</v>
      </c>
      <c r="D33" s="31">
        <v>723154.78</v>
      </c>
      <c r="E33" s="64">
        <f t="shared" si="2"/>
        <v>92.956787327716796</v>
      </c>
    </row>
    <row r="34" spans="1:5" ht="36.6" x14ac:dyDescent="0.3">
      <c r="A34" s="29" t="s">
        <v>16</v>
      </c>
      <c r="B34" s="30" t="s">
        <v>47</v>
      </c>
      <c r="C34" s="31">
        <v>1148944.79</v>
      </c>
      <c r="D34" s="31">
        <v>1129136.54</v>
      </c>
      <c r="E34" s="64">
        <f t="shared" si="2"/>
        <v>98.27596154554999</v>
      </c>
    </row>
    <row r="35" spans="1:5" x14ac:dyDescent="0.3">
      <c r="A35" s="29" t="s">
        <v>17</v>
      </c>
      <c r="B35" s="30" t="s">
        <v>48</v>
      </c>
      <c r="C35" s="31">
        <v>10000</v>
      </c>
      <c r="D35" s="31">
        <v>0</v>
      </c>
      <c r="E35" s="64">
        <f t="shared" si="2"/>
        <v>0</v>
      </c>
    </row>
    <row r="36" spans="1:5" x14ac:dyDescent="0.3">
      <c r="A36" s="29" t="s">
        <v>49</v>
      </c>
      <c r="B36" s="30" t="s">
        <v>50</v>
      </c>
      <c r="C36" s="31">
        <v>150</v>
      </c>
      <c r="D36" s="31">
        <v>150</v>
      </c>
      <c r="E36" s="64">
        <f t="shared" si="2"/>
        <v>100</v>
      </c>
    </row>
    <row r="37" spans="1:5" x14ac:dyDescent="0.3">
      <c r="A37" s="26" t="s">
        <v>51</v>
      </c>
      <c r="B37" s="27" t="s">
        <v>52</v>
      </c>
      <c r="C37" s="28">
        <f>C38</f>
        <v>80300</v>
      </c>
      <c r="D37" s="28">
        <f>D38</f>
        <v>80300</v>
      </c>
      <c r="E37" s="65">
        <f>E38</f>
        <v>100</v>
      </c>
    </row>
    <row r="38" spans="1:5" x14ac:dyDescent="0.3">
      <c r="A38" s="29" t="s">
        <v>53</v>
      </c>
      <c r="B38" s="30" t="s">
        <v>54</v>
      </c>
      <c r="C38" s="31">
        <v>80300</v>
      </c>
      <c r="D38" s="31">
        <v>80300</v>
      </c>
      <c r="E38" s="64">
        <f t="shared" si="2"/>
        <v>100</v>
      </c>
    </row>
    <row r="39" spans="1:5" ht="24" x14ac:dyDescent="0.3">
      <c r="A39" s="26" t="s">
        <v>56</v>
      </c>
      <c r="B39" s="27" t="s">
        <v>55</v>
      </c>
      <c r="C39" s="28">
        <f>C40</f>
        <v>20000</v>
      </c>
      <c r="D39" s="28">
        <f>D40</f>
        <v>20000</v>
      </c>
      <c r="E39" s="63">
        <f t="shared" si="2"/>
        <v>100</v>
      </c>
    </row>
    <row r="40" spans="1:5" x14ac:dyDescent="0.3">
      <c r="A40" s="29" t="s">
        <v>57</v>
      </c>
      <c r="B40" s="30" t="s">
        <v>58</v>
      </c>
      <c r="C40" s="31">
        <v>20000</v>
      </c>
      <c r="D40" s="31">
        <v>20000</v>
      </c>
      <c r="E40" s="66">
        <v>0</v>
      </c>
    </row>
    <row r="41" spans="1:5" x14ac:dyDescent="0.3">
      <c r="A41" s="26" t="s">
        <v>59</v>
      </c>
      <c r="B41" s="27" t="s">
        <v>60</v>
      </c>
      <c r="C41" s="28">
        <f>C42</f>
        <v>1222778.43</v>
      </c>
      <c r="D41" s="28">
        <f>D42</f>
        <v>917066</v>
      </c>
      <c r="E41" s="67">
        <f t="shared" ref="E41:E52" si="3">D41/C41*100</f>
        <v>74.998542458751089</v>
      </c>
    </row>
    <row r="42" spans="1:5" x14ac:dyDescent="0.3">
      <c r="A42" s="29" t="s">
        <v>61</v>
      </c>
      <c r="B42" s="30" t="s">
        <v>62</v>
      </c>
      <c r="C42" s="31">
        <v>1222778.43</v>
      </c>
      <c r="D42" s="31">
        <v>917066</v>
      </c>
      <c r="E42" s="66">
        <f t="shared" si="3"/>
        <v>74.998542458751089</v>
      </c>
    </row>
    <row r="43" spans="1:5" x14ac:dyDescent="0.3">
      <c r="A43" s="26" t="s">
        <v>63</v>
      </c>
      <c r="B43" s="27" t="s">
        <v>64</v>
      </c>
      <c r="C43" s="28">
        <v>1591815.27</v>
      </c>
      <c r="D43" s="28">
        <v>1499453.81</v>
      </c>
      <c r="E43" s="67">
        <f t="shared" si="3"/>
        <v>94.197727478767064</v>
      </c>
    </row>
    <row r="44" spans="1:5" x14ac:dyDescent="0.3">
      <c r="A44" s="29" t="s">
        <v>65</v>
      </c>
      <c r="B44" s="30" t="s">
        <v>67</v>
      </c>
      <c r="C44" s="31">
        <v>8100</v>
      </c>
      <c r="D44" s="31">
        <v>7074</v>
      </c>
      <c r="E44" s="66">
        <f t="shared" si="3"/>
        <v>87.333333333333329</v>
      </c>
    </row>
    <row r="45" spans="1:5" x14ac:dyDescent="0.3">
      <c r="A45" s="29" t="s">
        <v>90</v>
      </c>
      <c r="B45" s="30" t="s">
        <v>89</v>
      </c>
      <c r="C45" s="31">
        <v>66140.84</v>
      </c>
      <c r="D45" s="31">
        <v>65114.32</v>
      </c>
      <c r="E45" s="66">
        <f t="shared" si="3"/>
        <v>98.447978586301602</v>
      </c>
    </row>
    <row r="46" spans="1:5" x14ac:dyDescent="0.3">
      <c r="A46" s="29" t="s">
        <v>66</v>
      </c>
      <c r="B46" s="30" t="s">
        <v>68</v>
      </c>
      <c r="C46" s="31">
        <v>1517574.43</v>
      </c>
      <c r="D46" s="31">
        <v>1427265.49</v>
      </c>
      <c r="E46" s="66">
        <f t="shared" si="3"/>
        <v>94.049126144013911</v>
      </c>
    </row>
    <row r="47" spans="1:5" x14ac:dyDescent="0.3">
      <c r="A47" s="26" t="s">
        <v>92</v>
      </c>
      <c r="B47" s="27" t="s">
        <v>91</v>
      </c>
      <c r="C47" s="28">
        <f>C48</f>
        <v>2097342</v>
      </c>
      <c r="D47" s="28">
        <f>D48</f>
        <v>2097340</v>
      </c>
      <c r="E47" s="67">
        <f t="shared" si="3"/>
        <v>99.999904641207777</v>
      </c>
    </row>
    <row r="48" spans="1:5" x14ac:dyDescent="0.3">
      <c r="A48" s="29" t="s">
        <v>93</v>
      </c>
      <c r="B48" s="30" t="s">
        <v>94</v>
      </c>
      <c r="C48" s="31">
        <v>2097342</v>
      </c>
      <c r="D48" s="31">
        <v>2097340</v>
      </c>
      <c r="E48" s="66">
        <f t="shared" si="3"/>
        <v>99.999904641207777</v>
      </c>
    </row>
    <row r="49" spans="1:5" x14ac:dyDescent="0.3">
      <c r="A49" s="26" t="s">
        <v>96</v>
      </c>
      <c r="B49" s="27" t="s">
        <v>95</v>
      </c>
      <c r="C49" s="28">
        <v>39750</v>
      </c>
      <c r="D49" s="28">
        <v>39750</v>
      </c>
      <c r="E49" s="67">
        <f t="shared" si="3"/>
        <v>100</v>
      </c>
    </row>
    <row r="50" spans="1:5" x14ac:dyDescent="0.3">
      <c r="A50" s="29" t="s">
        <v>98</v>
      </c>
      <c r="B50" s="30" t="s">
        <v>97</v>
      </c>
      <c r="C50" s="31">
        <v>39750</v>
      </c>
      <c r="D50" s="31">
        <v>39750</v>
      </c>
      <c r="E50" s="66">
        <f t="shared" si="3"/>
        <v>100</v>
      </c>
    </row>
    <row r="51" spans="1:5" ht="46.8" x14ac:dyDescent="0.3">
      <c r="A51" s="26" t="s">
        <v>69</v>
      </c>
      <c r="B51" s="27" t="s">
        <v>70</v>
      </c>
      <c r="C51" s="28">
        <v>3702609</v>
      </c>
      <c r="D51" s="28">
        <v>3143309</v>
      </c>
      <c r="E51" s="67">
        <f t="shared" si="3"/>
        <v>84.894435248226316</v>
      </c>
    </row>
    <row r="52" spans="1:5" x14ac:dyDescent="0.3">
      <c r="A52" s="29" t="s">
        <v>71</v>
      </c>
      <c r="B52" s="30" t="s">
        <v>72</v>
      </c>
      <c r="C52" s="31">
        <v>3702609</v>
      </c>
      <c r="D52" s="31">
        <v>3143309</v>
      </c>
      <c r="E52" s="66">
        <f t="shared" si="3"/>
        <v>84.894435248226316</v>
      </c>
    </row>
    <row r="54" spans="1:5" x14ac:dyDescent="0.3">
      <c r="A54" s="71" t="s">
        <v>102</v>
      </c>
      <c r="B54" s="71"/>
      <c r="C54" s="71"/>
      <c r="D54" s="71"/>
      <c r="E54" s="71"/>
    </row>
    <row r="55" spans="1:5" x14ac:dyDescent="0.3">
      <c r="B55" s="10"/>
    </row>
    <row r="56" spans="1:5" x14ac:dyDescent="0.3">
      <c r="A56" s="72" t="s">
        <v>0</v>
      </c>
      <c r="B56" s="72" t="s">
        <v>35</v>
      </c>
      <c r="C56" s="72" t="s">
        <v>2</v>
      </c>
      <c r="D56" s="72" t="s">
        <v>3</v>
      </c>
      <c r="E56" s="74" t="s">
        <v>105</v>
      </c>
    </row>
    <row r="57" spans="1:5" x14ac:dyDescent="0.3">
      <c r="A57" s="73"/>
      <c r="B57" s="73"/>
      <c r="C57" s="73"/>
      <c r="D57" s="73"/>
      <c r="E57" s="75"/>
    </row>
    <row r="58" spans="1:5" ht="6.6" customHeight="1" x14ac:dyDescent="0.3">
      <c r="A58" s="73"/>
      <c r="B58" s="73"/>
      <c r="C58" s="73"/>
      <c r="D58" s="73"/>
      <c r="E58" s="75"/>
    </row>
    <row r="59" spans="1:5" ht="2.4" hidden="1" customHeight="1" x14ac:dyDescent="0.3">
      <c r="A59" s="73"/>
      <c r="B59" s="73"/>
      <c r="C59" s="73"/>
      <c r="D59" s="73"/>
      <c r="E59" s="75"/>
    </row>
    <row r="60" spans="1:5" hidden="1" x14ac:dyDescent="0.3">
      <c r="A60" s="73"/>
      <c r="B60" s="73"/>
      <c r="C60" s="73"/>
      <c r="D60" s="73"/>
      <c r="E60" s="75"/>
    </row>
    <row r="61" spans="1:5" x14ac:dyDescent="0.3">
      <c r="A61" s="5">
        <v>1</v>
      </c>
      <c r="B61" s="6">
        <v>2</v>
      </c>
      <c r="C61" s="7" t="s">
        <v>99</v>
      </c>
      <c r="D61" s="7" t="s">
        <v>4</v>
      </c>
      <c r="E61" s="68" t="s">
        <v>5</v>
      </c>
    </row>
    <row r="62" spans="1:5" x14ac:dyDescent="0.3">
      <c r="A62" s="44" t="s">
        <v>18</v>
      </c>
      <c r="B62" s="45" t="s">
        <v>7</v>
      </c>
      <c r="C62" s="46">
        <f>C65+C69</f>
        <v>603680.74000000022</v>
      </c>
      <c r="D62" s="46">
        <f>D65+D69</f>
        <v>68324.35000000149</v>
      </c>
      <c r="E62" s="69">
        <f>D62/C62*100</f>
        <v>11.317960881111009</v>
      </c>
    </row>
    <row r="63" spans="1:5" x14ac:dyDescent="0.3">
      <c r="A63" s="47" t="s">
        <v>100</v>
      </c>
      <c r="B63" s="48" t="s">
        <v>36</v>
      </c>
      <c r="C63" s="90">
        <f>C66+C70</f>
        <v>603680.74000000022</v>
      </c>
      <c r="D63" s="90">
        <f>D66+D70</f>
        <v>68324.35000000149</v>
      </c>
      <c r="E63" s="70">
        <f>D63/C63*100</f>
        <v>11.317960881111009</v>
      </c>
    </row>
    <row r="64" spans="1:5" x14ac:dyDescent="0.3">
      <c r="A64" s="49" t="s">
        <v>19</v>
      </c>
      <c r="B64" s="48" t="s">
        <v>36</v>
      </c>
      <c r="C64" s="50">
        <v>603680.74</v>
      </c>
      <c r="D64" s="50">
        <v>68324.350000000006</v>
      </c>
      <c r="E64" s="70">
        <f t="shared" ref="E64:E72" si="4">D64/C64*100</f>
        <v>11.317960881110768</v>
      </c>
    </row>
    <row r="65" spans="1:5" x14ac:dyDescent="0.3">
      <c r="A65" s="51" t="s">
        <v>75</v>
      </c>
      <c r="B65" s="48" t="s">
        <v>20</v>
      </c>
      <c r="C65" s="50">
        <v>-10087956.01</v>
      </c>
      <c r="D65" s="50">
        <f>D66</f>
        <v>-9581335.7799999993</v>
      </c>
      <c r="E65" s="70">
        <f t="shared" si="4"/>
        <v>94.97796947669282</v>
      </c>
    </row>
    <row r="66" spans="1:5" hidden="1" x14ac:dyDescent="0.3">
      <c r="A66" s="52" t="s">
        <v>21</v>
      </c>
      <c r="B66" s="48" t="s">
        <v>37</v>
      </c>
      <c r="C66" s="50">
        <v>-10087956.01</v>
      </c>
      <c r="D66" s="50">
        <f>D67</f>
        <v>-9581335.7799999993</v>
      </c>
      <c r="E66" s="70">
        <f t="shared" si="4"/>
        <v>94.97796947669282</v>
      </c>
    </row>
    <row r="67" spans="1:5" hidden="1" x14ac:dyDescent="0.3">
      <c r="A67" s="52" t="s">
        <v>22</v>
      </c>
      <c r="B67" s="48" t="s">
        <v>38</v>
      </c>
      <c r="C67" s="50">
        <v>-10087956.01</v>
      </c>
      <c r="D67" s="50">
        <f>D68</f>
        <v>-9581335.7799999993</v>
      </c>
      <c r="E67" s="70">
        <f t="shared" si="4"/>
        <v>94.97796947669282</v>
      </c>
    </row>
    <row r="68" spans="1:5" ht="24.6" x14ac:dyDescent="0.3">
      <c r="A68" s="52" t="s">
        <v>23</v>
      </c>
      <c r="B68" s="48" t="s">
        <v>39</v>
      </c>
      <c r="C68" s="50">
        <v>-10087956.01</v>
      </c>
      <c r="D68" s="50">
        <v>-9581335.7799999993</v>
      </c>
      <c r="E68" s="70">
        <f t="shared" si="4"/>
        <v>94.97796947669282</v>
      </c>
    </row>
    <row r="69" spans="1:5" x14ac:dyDescent="0.3">
      <c r="A69" s="51" t="s">
        <v>24</v>
      </c>
      <c r="B69" s="48" t="s">
        <v>25</v>
      </c>
      <c r="C69" s="50">
        <v>10691636.75</v>
      </c>
      <c r="D69" s="50">
        <f>D70</f>
        <v>9649660.1300000008</v>
      </c>
      <c r="E69" s="70">
        <f t="shared" si="4"/>
        <v>90.254283377145228</v>
      </c>
    </row>
    <row r="70" spans="1:5" hidden="1" x14ac:dyDescent="0.3">
      <c r="A70" s="52" t="s">
        <v>26</v>
      </c>
      <c r="B70" s="53" t="s">
        <v>40</v>
      </c>
      <c r="C70" s="50">
        <v>10691636.75</v>
      </c>
      <c r="D70" s="50">
        <f>D71</f>
        <v>9649660.1300000008</v>
      </c>
      <c r="E70" s="70">
        <f t="shared" si="4"/>
        <v>90.254283377145228</v>
      </c>
    </row>
    <row r="71" spans="1:5" hidden="1" x14ac:dyDescent="0.3">
      <c r="A71" s="52" t="s">
        <v>27</v>
      </c>
      <c r="B71" s="53" t="s">
        <v>41</v>
      </c>
      <c r="C71" s="50">
        <v>10691636.75</v>
      </c>
      <c r="D71" s="50">
        <f>D72</f>
        <v>9649660.1300000008</v>
      </c>
      <c r="E71" s="70">
        <f t="shared" si="4"/>
        <v>90.254283377145228</v>
      </c>
    </row>
    <row r="72" spans="1:5" ht="24.6" x14ac:dyDescent="0.3">
      <c r="A72" s="52" t="s">
        <v>28</v>
      </c>
      <c r="B72" s="53" t="s">
        <v>42</v>
      </c>
      <c r="C72" s="50">
        <v>10691636.75</v>
      </c>
      <c r="D72" s="50">
        <v>9649660.1300000008</v>
      </c>
      <c r="E72" s="70">
        <f t="shared" si="4"/>
        <v>90.254283377145228</v>
      </c>
    </row>
  </sheetData>
  <mergeCells count="18">
    <mergeCell ref="A27:A29"/>
    <mergeCell ref="B27:B29"/>
    <mergeCell ref="C27:C29"/>
    <mergeCell ref="D27:D29"/>
    <mergeCell ref="E27:E29"/>
    <mergeCell ref="D1:E1"/>
    <mergeCell ref="A2:E2"/>
    <mergeCell ref="A6:A8"/>
    <mergeCell ref="B6:B8"/>
    <mergeCell ref="C6:C8"/>
    <mergeCell ref="D6:D8"/>
    <mergeCell ref="E6:E8"/>
    <mergeCell ref="A54:E54"/>
    <mergeCell ref="A56:A60"/>
    <mergeCell ref="B56:B60"/>
    <mergeCell ref="C56:C60"/>
    <mergeCell ref="D56:D60"/>
    <mergeCell ref="E56:E60"/>
  </mergeCells>
  <pageMargins left="0.39374999999999999" right="0.39374999999999999" top="0.39374999999999999" bottom="0.39374999999999999" header="0.51180550000000002" footer="0.51180550000000002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2020-12-08T07:15:43Z</cp:lastPrinted>
  <dcterms:created xsi:type="dcterms:W3CDTF">2020-02-23T07:03:45Z</dcterms:created>
  <dcterms:modified xsi:type="dcterms:W3CDTF">2020-12-15T13:25:35Z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